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Sv01\総務課共有\HP用一時保管ﾌｵﾙﾀﾞｰ\H31年度（Ｒ１年度）\"/>
    </mc:Choice>
  </mc:AlternateContent>
  <xr:revisionPtr revIDLastSave="0" documentId="8_{EDBD77C9-8DBA-4945-85ED-BF70F2F61554}" xr6:coauthVersionLast="36" xr6:coauthVersionMax="36" xr10:uidLastSave="{00000000-0000-0000-0000-000000000000}"/>
  <workbookProtection workbookAlgorithmName="SHA-512" workbookHashValue="+mcJbqSDwxUVCOOTPCTUPf6TwP2T54xP+bNYH//HAgtuANpuFOXV2aAXAqvRewjg1JsHuNczVRbEGPU7yG1FGQ==" workbookSaltValue="YA9cudouUvYdzMjGcosl7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F85" i="4"/>
  <c r="E85" i="4"/>
  <c r="BB10" i="4"/>
  <c r="AT10" i="4"/>
  <c r="AL10" i="4"/>
  <c r="I10" i="4"/>
  <c r="B10" i="4"/>
  <c r="BB8" i="4"/>
  <c r="AL8" i="4"/>
  <c r="W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<sst xmlns="http://schemas.openxmlformats.org/spreadsheetml/2006/main" count="223" uniqueCount="108">
  <si>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</si>
  <si>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</si>
  <si>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</si>
  <si>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</si>
  <si>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</si>
  <si>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</si>
  <si>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</si>
  <si>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</si>
  <si>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</si>
  <si>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</si>
  <si>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</si>
  <si>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</si>
  <si>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</si>
  <si>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</si>
  <si>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</si>
  <si>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</si>
  <si>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</si>
  <si>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</si>
  <si>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</si>
  <si>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</si>
  <si>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</si>
  <si>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</si>
  <si>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</si>
  <si>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</si>
  <si>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</si>
  <si>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</si>
  <si>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</si>
  <si>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</si>
  <si>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</si>
  <si>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</si>
  <si>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</si>
  <si>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</si>
  <si>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</si>
  <si>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</si>
  <si>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</si>
  <si>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</si>
  <si>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</si>
  <si>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</si>
  <si>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</si>
  <si>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</si>
  <si>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</si>
  <si>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</si>
  <si>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</si>
  <si>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</si>
  <si>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</si>
  <si>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</si>
  <si>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</si>
  <si>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</si>
  <si>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</si>
  <si>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</si>
  <si>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</si>
  <si>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</si>
  <si>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</si>
  <si>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</si>
  <si>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</si>
  <si>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</si>
  <si>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</si>
  <si>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</si>
  <si>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</si>
  <si>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</si>
  <si>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</si>
  <si>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</si>
  <si>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</si>
  <si>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</si>
  <si>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</si>
  <si>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</si>
  <si>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</si>
  <si>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</si>
  <si>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</si>
  <si>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</si>
  <si>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</si>
  <si>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</si>
  <si>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</si>
  <si>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</si>
  <si>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</si>
  <si>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</si>
  <si>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</si>
  <si>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</si>
  <si>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</si>
  <si>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</si>
  <si>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</si>
  <si>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</si>
  <si>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</si>
  <si>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</si>
  <si>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</si>
  <si>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</si>
  <si>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</si>
  <si>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</si>
  <si>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</si>
  <si>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</si>
  <si>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</si>
  <si>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</si>
  <si>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</si>
  <si>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静岡県大井川広域水道企業団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</si>
  <si>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</si>
  <si>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</si>
  <si>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</si>
  <si>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</si>
  <si>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</si>
  <si>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</si>
  <si>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</si>
  <si>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</si>
  <si>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</si>
  <si>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</si>
  <si>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</si>
  <si>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【①有形固定資産減価償却率・②管路経年化率・③管路更新率】
供給開始後約30年経過し、電気・機械設備は随時更新を実施しているが、管路は更新時期を迎えていないため、いずれも平均値を下回っている。今後の管路更新時期を鑑み的確な管路更新を実施していく。</t>
    <phoneticPr fontId="4"/>
  </si>
  <si>
    <t>・健全性
【①経常収支比率】
平成29年度は料金改定に伴う給水収益の減少により低下したが、平成30年度は前年度並みを維持した。100％以上であり、類団平均値と同等の値を示している。
【②累積欠損金】
生じていない。
【③流動比率】
会計制度改正に伴い平成26年度値は低下したが、次年度から好転している。100％以上であり、類団平均値と同等の値を示している。
【④企業債残高対給水収益比率】
平成29年度は料金改定に伴う給水収益の減により前年度並みであったが、企業債残高が順調に減少しており、類団平均値を上回っている。
【⑤料金回収率】
平成29年度は料金改定に伴い供給単価が低下し低い数値となったが、平成30年度は前年度並みとなった。100％以上であるが、類団平均値を下回っている。
【⑥給水原価】
平成29年度は料金改定時の運用水量見直しにより有収水量が減少したことに伴い高い数値となったが、平成30年度は前年度並みを維持した。類団平均値を下回っている。
・効率性
【⑦施設利用率】
施設利用率は約65％、施設能力の約2/3で推移している。類団平均値を上回っている。
【⑧有収率】
一部責任水量制のため、有収水量は配水量より大きい値となっている。</t>
    <phoneticPr fontId="4"/>
  </si>
  <si>
    <t>平成29年度は料金改定（値下げ）等により変動した指標があったが、経営状況は黒字であり運営に支障はないこと等により、健全性は概ね保たれている。
平成31年3月に策定した経営戦略2019により、中長期に渡る今後の健全な用水供給を行うための取り組みや財政計画に基づき、健全な事業運営に努めていく。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</si>
</sst>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0.18</c:v>
                </c:pt>
                <c:pt idx="1">
                  <c:v>0</c:v>
                </c:pt>
                <c:pt idx="2">
                  <c:v>0</c:v>
                </c:pt>
                <c:pt idx="3" formatCode="#,##0.00;&quot;△&quot;#,##0.00;&quot;-&quot;">
                  <c:v>0.25</c:v>
                </c:pt>
                <c:pt idx="4">
                  <c:v>0</c:v>
                </c:pt>
              </c:numCache>
            </c:numRef>
          </c:val>
          <c:extLst>
            <c:ext xmlns:c16="http://schemas.microsoft.com/office/drawing/2014/chart" uri="{C3380CC4-5D6E-409C-BE32-E72D297353CC}">
              <c16:uniqueId val="{00000000-CA85-4756-8B35-E763236199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CA85-4756-8B35-E763236199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65.319999999999993</c:v>
                </c:pt>
                <c:pt idx="1">
                  <c:v>65.41</c:v>
                </c:pt>
                <c:pt idx="2">
                  <c:v>66.06</c:v>
                </c:pt>
                <c:pt idx="3">
                  <c:v>64.510000000000005</c:v>
                </c:pt>
                <c:pt idx="4">
                  <c:v>64.75</c:v>
                </c:pt>
              </c:numCache>
            </c:numRef>
          </c:val>
          <c:extLst>
            <c:ext xmlns:c16="http://schemas.microsoft.com/office/drawing/2014/chart" uri="{C3380CC4-5D6E-409C-BE32-E72D297353CC}">
              <c16:uniqueId val="{00000000-1A77-4839-9607-90377BADEE6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1A77-4839-9607-90377BADEE6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106.16</c:v>
                </c:pt>
                <c:pt idx="1">
                  <c:v>105.98</c:v>
                </c:pt>
                <c:pt idx="2">
                  <c:v>105</c:v>
                </c:pt>
                <c:pt idx="3">
                  <c:v>101.3</c:v>
                </c:pt>
                <c:pt idx="4">
                  <c:v>101.55</c:v>
                </c:pt>
              </c:numCache>
            </c:numRef>
          </c:val>
          <c:extLst>
            <c:ext xmlns:c16="http://schemas.microsoft.com/office/drawing/2014/chart" uri="{C3380CC4-5D6E-409C-BE32-E72D297353CC}">
              <c16:uniqueId val="{00000000-B5BC-4186-A73E-1A7666E4ADF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B5BC-4186-A73E-1A7666E4ADF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121.17</c:v>
                </c:pt>
                <c:pt idx="1">
                  <c:v>127.38</c:v>
                </c:pt>
                <c:pt idx="2">
                  <c:v>128.18</c:v>
                </c:pt>
                <c:pt idx="3">
                  <c:v>113.6</c:v>
                </c:pt>
                <c:pt idx="4">
                  <c:v>114.61</c:v>
                </c:pt>
              </c:numCache>
            </c:numRef>
          </c:val>
          <c:extLst>
            <c:ext xmlns:c16="http://schemas.microsoft.com/office/drawing/2014/chart" uri="{C3380CC4-5D6E-409C-BE32-E72D297353CC}">
              <c16:uniqueId val="{00000000-6170-441B-8AF9-4F4A15C70B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6170-441B-8AF9-4F4A15C70B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42.35</c:v>
                </c:pt>
                <c:pt idx="1">
                  <c:v>44.55</c:v>
                </c:pt>
                <c:pt idx="2">
                  <c:v>46.7</c:v>
                </c:pt>
                <c:pt idx="3">
                  <c:v>48.76</c:v>
                </c:pt>
                <c:pt idx="4">
                  <c:v>50.15</c:v>
                </c:pt>
              </c:numCache>
            </c:numRef>
          </c:val>
          <c:extLst>
            <c:ext xmlns:c16="http://schemas.microsoft.com/office/drawing/2014/chart" uri="{C3380CC4-5D6E-409C-BE32-E72D297353CC}">
              <c16:uniqueId val="{00000000-3648-42D5-A709-A995E9DEED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3648-42D5-A709-A995E9DEED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72-45C3-8125-7A3F387F81F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2072-45C3-8125-7A3F387F81F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A5-4D06-AA9B-579AEFDA74C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55A5-4D06-AA9B-579AEFDA74C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72.12</c:v>
                </c:pt>
                <c:pt idx="1">
                  <c:v>111.4</c:v>
                </c:pt>
                <c:pt idx="2">
                  <c:v>173.12</c:v>
                </c:pt>
                <c:pt idx="3">
                  <c:v>223.98</c:v>
                </c:pt>
                <c:pt idx="4">
                  <c:v>265.76</c:v>
                </c:pt>
              </c:numCache>
            </c:numRef>
          </c:val>
          <c:extLst>
            <c:ext xmlns:c16="http://schemas.microsoft.com/office/drawing/2014/chart" uri="{C3380CC4-5D6E-409C-BE32-E72D297353CC}">
              <c16:uniqueId val="{00000000-552C-44D1-A474-D0A3B806F1E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552C-44D1-A474-D0A3B806F1E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371.99</c:v>
                </c:pt>
                <c:pt idx="1">
                  <c:v>315.19</c:v>
                </c:pt>
                <c:pt idx="2">
                  <c:v>271.45</c:v>
                </c:pt>
                <c:pt idx="3">
                  <c:v>273.85000000000002</c:v>
                </c:pt>
                <c:pt idx="4">
                  <c:v>238.11</c:v>
                </c:pt>
              </c:numCache>
            </c:numRef>
          </c:val>
          <c:extLst>
            <c:ext xmlns:c16="http://schemas.microsoft.com/office/drawing/2014/chart" uri="{C3380CC4-5D6E-409C-BE32-E72D297353CC}">
              <c16:uniqueId val="{00000000-DD7A-4052-9D2A-7364D1F61BE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DD7A-4052-9D2A-7364D1F61BE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113.32</c:v>
                </c:pt>
                <c:pt idx="1">
                  <c:v>121.15</c:v>
                </c:pt>
                <c:pt idx="2">
                  <c:v>121.04</c:v>
                </c:pt>
                <c:pt idx="3">
                  <c:v>103.5</c:v>
                </c:pt>
                <c:pt idx="4">
                  <c:v>104.89</c:v>
                </c:pt>
              </c:numCache>
            </c:numRef>
          </c:val>
          <c:extLst>
            <c:ext xmlns:c16="http://schemas.microsoft.com/office/drawing/2014/chart" uri="{C3380CC4-5D6E-409C-BE32-E72D297353CC}">
              <c16:uniqueId val="{00000000-0757-43CA-9A09-AB5CEC9D299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0757-43CA-9A09-AB5CEC9D299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76.930000000000007</c:v>
                </c:pt>
                <c:pt idx="1">
                  <c:v>71.97</c:v>
                </c:pt>
                <c:pt idx="2">
                  <c:v>72.010000000000005</c:v>
                </c:pt>
                <c:pt idx="3">
                  <c:v>76.75</c:v>
                </c:pt>
                <c:pt idx="4">
                  <c:v>75.459999999999994</c:v>
                </c:pt>
              </c:numCache>
            </c:numRef>
          </c:val>
          <c:extLst>
            <c:ext xmlns:c16="http://schemas.microsoft.com/office/drawing/2014/chart" uri="{C3380CC4-5D6E-409C-BE32-E72D297353CC}">
              <c16:uniqueId val="{00000000-C64E-4021-88EE-7903DF6113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C64E-4021-88EE-7903DF6113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2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静岡県　静岡県大井川広域水道企業団</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用水供給事業</v>
      </c>
      <c r="Q8" s="85"/>
      <c r="R8" s="85"/>
      <c r="S8" s="85"/>
      <c r="T8" s="85"/>
      <c r="U8" s="85"/>
      <c r="V8" s="85"/>
      <c r="W8" s="85" t="str">
        <f>データ!$L$6</f>
        <v>B</v>
      </c>
      <c r="X8" s="85"/>
      <c r="Y8" s="85"/>
      <c r="Z8" s="85"/>
      <c r="AA8" s="85"/>
      <c r="AB8" s="85"/>
      <c r="AC8" s="85"/>
      <c r="AD8" s="85" t="str">
        <f>データ!$M$6</f>
        <v>自治体職員</v>
      </c>
      <c r="AE8" s="85"/>
      <c r="AF8" s="85"/>
      <c r="AG8" s="85"/>
      <c r="AH8" s="85"/>
      <c r="AI8" s="85"/>
      <c r="AJ8" s="85"/>
      <c r="AK8" s="4"/>
      <c r="AL8" s="73" t="str">
        <f>データ!$R$6</f>
        <v>-</v>
      </c>
      <c r="AM8" s="73"/>
      <c r="AN8" s="73"/>
      <c r="AO8" s="73"/>
      <c r="AP8" s="73"/>
      <c r="AQ8" s="73"/>
      <c r="AR8" s="73"/>
      <c r="AS8" s="73"/>
      <c r="AT8" s="69" t="str">
        <f>データ!$S$6</f>
        <v>-</v>
      </c>
      <c r="AU8" s="70"/>
      <c r="AV8" s="70"/>
      <c r="AW8" s="70"/>
      <c r="AX8" s="70"/>
      <c r="AY8" s="70"/>
      <c r="AZ8" s="70"/>
      <c r="BA8" s="70"/>
      <c r="BB8" s="72" t="str">
        <f>データ!$T$6</f>
        <v>-</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92.01</v>
      </c>
      <c r="J10" s="70"/>
      <c r="K10" s="70"/>
      <c r="L10" s="70"/>
      <c r="M10" s="70"/>
      <c r="N10" s="70"/>
      <c r="O10" s="71"/>
      <c r="P10" s="72">
        <f>データ!$P$6</f>
        <v>95.56</v>
      </c>
      <c r="Q10" s="72"/>
      <c r="R10" s="72"/>
      <c r="S10" s="72"/>
      <c r="T10" s="72"/>
      <c r="U10" s="72"/>
      <c r="V10" s="72"/>
      <c r="W10" s="73">
        <f>データ!$Q$6</f>
        <v>0</v>
      </c>
      <c r="X10" s="73"/>
      <c r="Y10" s="73"/>
      <c r="Z10" s="73"/>
      <c r="AA10" s="73"/>
      <c r="AB10" s="73"/>
      <c r="AC10" s="73"/>
      <c r="AD10" s="2"/>
      <c r="AE10" s="2"/>
      <c r="AF10" s="2"/>
      <c r="AG10" s="2"/>
      <c r="AH10" s="4"/>
      <c r="AI10" s="4"/>
      <c r="AJ10" s="4"/>
      <c r="AK10" s="4"/>
      <c r="AL10" s="73">
        <f>データ!$U$6</f>
        <v>598878</v>
      </c>
      <c r="AM10" s="73"/>
      <c r="AN10" s="73"/>
      <c r="AO10" s="73"/>
      <c r="AP10" s="73"/>
      <c r="AQ10" s="73"/>
      <c r="AR10" s="73"/>
      <c r="AS10" s="73"/>
      <c r="AT10" s="69">
        <f>データ!$V$6</f>
        <v>932.12</v>
      </c>
      <c r="AU10" s="70"/>
      <c r="AV10" s="70"/>
      <c r="AW10" s="70"/>
      <c r="AX10" s="70"/>
      <c r="AY10" s="70"/>
      <c r="AZ10" s="70"/>
      <c r="BA10" s="70"/>
      <c r="BB10" s="72">
        <f>データ!$W$6</f>
        <v>642.49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65"/>
      <c r="BN59" s="65"/>
      <c r="BO59" s="65"/>
      <c r="BP59" s="65"/>
      <c r="BQ59" s="65"/>
      <c r="BR59" s="65"/>
      <c r="BS59" s="65"/>
      <c r="BT59" s="65"/>
      <c r="BU59" s="65"/>
      <c r="BV59" s="65"/>
      <c r="BW59" s="65"/>
      <c r="BX59" s="65"/>
      <c r="BY59" s="65"/>
      <c r="BZ59" s="66"/>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0"/>
      <c r="BM60" s="65"/>
      <c r="BN60" s="65"/>
      <c r="BO60" s="65"/>
      <c r="BP60" s="65"/>
      <c r="BQ60" s="65"/>
      <c r="BR60" s="65"/>
      <c r="BS60" s="65"/>
      <c r="BT60" s="65"/>
      <c r="BU60" s="65"/>
      <c r="BV60" s="65"/>
      <c r="BW60" s="65"/>
      <c r="BX60" s="65"/>
      <c r="BY60" s="65"/>
      <c r="BZ60" s="6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0"/>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3"/>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3"/>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qmG2BY8L5LGnVXZ0K2vUZGT5Ll/0cDqqwbWPWxgyqvg5/nPsZEM4seg7G5IhOudFDFR5/tng5D7nWxdkmO3GJw==" saltValue="MzEcScbYGMV3IGJ55jDbm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229334</v>
      </c>
      <c r="D6" s="34">
        <f t="shared" si="3"/>
        <v>46</v>
      </c>
      <c r="E6" s="34">
        <f t="shared" si="3"/>
        <v>1</v>
      </c>
      <c r="F6" s="34">
        <f t="shared" si="3"/>
        <v>0</v>
      </c>
      <c r="G6" s="34">
        <f t="shared" si="3"/>
        <v>2</v>
      </c>
      <c r="H6" s="34" t="str">
        <f t="shared" si="3"/>
        <v>静岡県　静岡県大井川広域水道企業団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92.01</v>
      </c>
      <c r="P6" s="35">
        <f t="shared" si="3"/>
        <v>95.56</v>
      </c>
      <c r="Q6" s="35">
        <f t="shared" si="3"/>
        <v>0</v>
      </c>
      <c r="R6" s="35" t="str">
        <f t="shared" si="3"/>
        <v>-</v>
      </c>
      <c r="S6" s="35" t="str">
        <f t="shared" si="3"/>
        <v>-</v>
      </c>
      <c r="T6" s="35" t="str">
        <f t="shared" si="3"/>
        <v>-</v>
      </c>
      <c r="U6" s="35">
        <f t="shared" si="3"/>
        <v>598878</v>
      </c>
      <c r="V6" s="35">
        <f t="shared" si="3"/>
        <v>932.12</v>
      </c>
      <c r="W6" s="35">
        <f t="shared" si="3"/>
        <v>642.49</v>
      </c>
      <c r="X6" s="36">
        <f>IF(X7="",NA(),X7)</f>
        <v>121.17</v>
      </c>
      <c r="Y6" s="36">
        <f t="shared" ref="Y6:AG6" si="4">IF(Y7="",NA(),Y7)</f>
        <v>127.38</v>
      </c>
      <c r="Z6" s="36">
        <f t="shared" si="4"/>
        <v>128.18</v>
      </c>
      <c r="AA6" s="36">
        <f t="shared" si="4"/>
        <v>113.6</v>
      </c>
      <c r="AB6" s="36">
        <f t="shared" si="4"/>
        <v>114.61</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72.12</v>
      </c>
      <c r="AU6" s="36">
        <f t="shared" ref="AU6:BC6" si="6">IF(AU7="",NA(),AU7)</f>
        <v>111.4</v>
      </c>
      <c r="AV6" s="36">
        <f t="shared" si="6"/>
        <v>173.12</v>
      </c>
      <c r="AW6" s="36">
        <f t="shared" si="6"/>
        <v>223.98</v>
      </c>
      <c r="AX6" s="36">
        <f t="shared" si="6"/>
        <v>265.76</v>
      </c>
      <c r="AY6" s="36">
        <f t="shared" si="6"/>
        <v>200.22</v>
      </c>
      <c r="AZ6" s="36">
        <f t="shared" si="6"/>
        <v>212.95</v>
      </c>
      <c r="BA6" s="36">
        <f t="shared" si="6"/>
        <v>224.41</v>
      </c>
      <c r="BB6" s="36">
        <f t="shared" si="6"/>
        <v>243.44</v>
      </c>
      <c r="BC6" s="36">
        <f t="shared" si="6"/>
        <v>258.49</v>
      </c>
      <c r="BD6" s="35" t="str">
        <f>IF(BD7="","",IF(BD7="-","【-】","【"&amp;SUBSTITUTE(TEXT(BD7,"#,##0.00"),"-","△")&amp;"】"))</f>
        <v>【258.49】</v>
      </c>
      <c r="BE6" s="36">
        <f>IF(BE7="",NA(),BE7)</f>
        <v>371.99</v>
      </c>
      <c r="BF6" s="36">
        <f t="shared" ref="BF6:BN6" si="7">IF(BF7="",NA(),BF7)</f>
        <v>315.19</v>
      </c>
      <c r="BG6" s="36">
        <f t="shared" si="7"/>
        <v>271.45</v>
      </c>
      <c r="BH6" s="36">
        <f t="shared" si="7"/>
        <v>273.85000000000002</v>
      </c>
      <c r="BI6" s="36">
        <f t="shared" si="7"/>
        <v>238.11</v>
      </c>
      <c r="BJ6" s="36">
        <f t="shared" si="7"/>
        <v>351.06</v>
      </c>
      <c r="BK6" s="36">
        <f t="shared" si="7"/>
        <v>333.48</v>
      </c>
      <c r="BL6" s="36">
        <f t="shared" si="7"/>
        <v>320.31</v>
      </c>
      <c r="BM6" s="36">
        <f t="shared" si="7"/>
        <v>303.26</v>
      </c>
      <c r="BN6" s="36">
        <f t="shared" si="7"/>
        <v>290.31</v>
      </c>
      <c r="BO6" s="35" t="str">
        <f>IF(BO7="","",IF(BO7="-","【-】","【"&amp;SUBSTITUTE(TEXT(BO7,"#,##0.00"),"-","△")&amp;"】"))</f>
        <v>【290.31】</v>
      </c>
      <c r="BP6" s="36">
        <f>IF(BP7="",NA(),BP7)</f>
        <v>113.32</v>
      </c>
      <c r="BQ6" s="36">
        <f t="shared" ref="BQ6:BY6" si="8">IF(BQ7="",NA(),BQ7)</f>
        <v>121.15</v>
      </c>
      <c r="BR6" s="36">
        <f t="shared" si="8"/>
        <v>121.04</v>
      </c>
      <c r="BS6" s="36">
        <f t="shared" si="8"/>
        <v>103.5</v>
      </c>
      <c r="BT6" s="36">
        <f t="shared" si="8"/>
        <v>104.89</v>
      </c>
      <c r="BU6" s="36">
        <f t="shared" si="8"/>
        <v>112.92</v>
      </c>
      <c r="BV6" s="36">
        <f t="shared" si="8"/>
        <v>112.81</v>
      </c>
      <c r="BW6" s="36">
        <f t="shared" si="8"/>
        <v>113.88</v>
      </c>
      <c r="BX6" s="36">
        <f t="shared" si="8"/>
        <v>114.14</v>
      </c>
      <c r="BY6" s="36">
        <f t="shared" si="8"/>
        <v>112.83</v>
      </c>
      <c r="BZ6" s="35" t="str">
        <f>IF(BZ7="","",IF(BZ7="-","【-】","【"&amp;SUBSTITUTE(TEXT(BZ7,"#,##0.00"),"-","△")&amp;"】"))</f>
        <v>【112.83】</v>
      </c>
      <c r="CA6" s="36">
        <f>IF(CA7="",NA(),CA7)</f>
        <v>76.930000000000007</v>
      </c>
      <c r="CB6" s="36">
        <f t="shared" ref="CB6:CJ6" si="9">IF(CB7="",NA(),CB7)</f>
        <v>71.97</v>
      </c>
      <c r="CC6" s="36">
        <f t="shared" si="9"/>
        <v>72.010000000000005</v>
      </c>
      <c r="CD6" s="36">
        <f t="shared" si="9"/>
        <v>76.75</v>
      </c>
      <c r="CE6" s="36">
        <f t="shared" si="9"/>
        <v>75.459999999999994</v>
      </c>
      <c r="CF6" s="36">
        <f t="shared" si="9"/>
        <v>75.3</v>
      </c>
      <c r="CG6" s="36">
        <f t="shared" si="9"/>
        <v>75.3</v>
      </c>
      <c r="CH6" s="36">
        <f t="shared" si="9"/>
        <v>74.02</v>
      </c>
      <c r="CI6" s="36">
        <f t="shared" si="9"/>
        <v>73.03</v>
      </c>
      <c r="CJ6" s="36">
        <f t="shared" si="9"/>
        <v>73.86</v>
      </c>
      <c r="CK6" s="35" t="str">
        <f>IF(CK7="","",IF(CK7="-","【-】","【"&amp;SUBSTITUTE(TEXT(CK7,"#,##0.00"),"-","△")&amp;"】"))</f>
        <v>【73.86】</v>
      </c>
      <c r="CL6" s="36">
        <f>IF(CL7="",NA(),CL7)</f>
        <v>65.319999999999993</v>
      </c>
      <c r="CM6" s="36">
        <f t="shared" ref="CM6:CU6" si="10">IF(CM7="",NA(),CM7)</f>
        <v>65.41</v>
      </c>
      <c r="CN6" s="36">
        <f t="shared" si="10"/>
        <v>66.06</v>
      </c>
      <c r="CO6" s="36">
        <f t="shared" si="10"/>
        <v>64.510000000000005</v>
      </c>
      <c r="CP6" s="36">
        <f t="shared" si="10"/>
        <v>64.75</v>
      </c>
      <c r="CQ6" s="36">
        <f t="shared" si="10"/>
        <v>62.69</v>
      </c>
      <c r="CR6" s="36">
        <f t="shared" si="10"/>
        <v>61.82</v>
      </c>
      <c r="CS6" s="36">
        <f t="shared" si="10"/>
        <v>61.66</v>
      </c>
      <c r="CT6" s="36">
        <f t="shared" si="10"/>
        <v>62.19</v>
      </c>
      <c r="CU6" s="36">
        <f t="shared" si="10"/>
        <v>61.77</v>
      </c>
      <c r="CV6" s="35" t="str">
        <f>IF(CV7="","",IF(CV7="-","【-】","【"&amp;SUBSTITUTE(TEXT(CV7,"#,##0.00"),"-","△")&amp;"】"))</f>
        <v>【61.77】</v>
      </c>
      <c r="CW6" s="36">
        <f>IF(CW7="",NA(),CW7)</f>
        <v>106.16</v>
      </c>
      <c r="CX6" s="36">
        <f t="shared" ref="CX6:DF6" si="11">IF(CX7="",NA(),CX7)</f>
        <v>105.98</v>
      </c>
      <c r="CY6" s="36">
        <f t="shared" si="11"/>
        <v>105</v>
      </c>
      <c r="CZ6" s="36">
        <f t="shared" si="11"/>
        <v>101.3</v>
      </c>
      <c r="DA6" s="36">
        <f t="shared" si="11"/>
        <v>101.55</v>
      </c>
      <c r="DB6" s="36">
        <f t="shared" si="11"/>
        <v>100.12</v>
      </c>
      <c r="DC6" s="36">
        <f t="shared" si="11"/>
        <v>100.03</v>
      </c>
      <c r="DD6" s="36">
        <f t="shared" si="11"/>
        <v>100.05</v>
      </c>
      <c r="DE6" s="36">
        <f t="shared" si="11"/>
        <v>100.05</v>
      </c>
      <c r="DF6" s="36">
        <f t="shared" si="11"/>
        <v>100.08</v>
      </c>
      <c r="DG6" s="35" t="str">
        <f>IF(DG7="","",IF(DG7="-","【-】","【"&amp;SUBSTITUTE(TEXT(DG7,"#,##0.00"),"-","△")&amp;"】"))</f>
        <v>【100.08】</v>
      </c>
      <c r="DH6" s="36">
        <f>IF(DH7="",NA(),DH7)</f>
        <v>42.35</v>
      </c>
      <c r="DI6" s="36">
        <f t="shared" ref="DI6:DQ6" si="12">IF(DI7="",NA(),DI7)</f>
        <v>44.55</v>
      </c>
      <c r="DJ6" s="36">
        <f t="shared" si="12"/>
        <v>46.7</v>
      </c>
      <c r="DK6" s="36">
        <f t="shared" si="12"/>
        <v>48.76</v>
      </c>
      <c r="DL6" s="36">
        <f t="shared" si="12"/>
        <v>50.15</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6">
        <f>IF(ED7="",NA(),ED7)</f>
        <v>0.18</v>
      </c>
      <c r="EE6" s="35">
        <f t="shared" ref="EE6:EM6" si="14">IF(EE7="",NA(),EE7)</f>
        <v>0</v>
      </c>
      <c r="EF6" s="35">
        <f t="shared" si="14"/>
        <v>0</v>
      </c>
      <c r="EG6" s="36">
        <f t="shared" si="14"/>
        <v>0.25</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229334</v>
      </c>
      <c r="D7" s="38">
        <v>46</v>
      </c>
      <c r="E7" s="38">
        <v>1</v>
      </c>
      <c r="F7" s="38">
        <v>0</v>
      </c>
      <c r="G7" s="38">
        <v>2</v>
      </c>
      <c r="H7" s="38" t="s">
        <v>93</v>
      </c>
      <c r="I7" s="38" t="s">
        <v>94</v>
      </c>
      <c r="J7" s="38" t="s">
        <v>95</v>
      </c>
      <c r="K7" s="38" t="s">
        <v>96</v>
      </c>
      <c r="L7" s="38" t="s">
        <v>97</v>
      </c>
      <c r="M7" s="38" t="s">
        <v>98</v>
      </c>
      <c r="N7" s="39" t="s">
        <v>99</v>
      </c>
      <c r="O7" s="39">
        <v>92.01</v>
      </c>
      <c r="P7" s="39">
        <v>95.56</v>
      </c>
      <c r="Q7" s="39">
        <v>0</v>
      </c>
      <c r="R7" s="39" t="s">
        <v>99</v>
      </c>
      <c r="S7" s="39" t="s">
        <v>99</v>
      </c>
      <c r="T7" s="39" t="s">
        <v>99</v>
      </c>
      <c r="U7" s="39">
        <v>598878</v>
      </c>
      <c r="V7" s="39">
        <v>932.12</v>
      </c>
      <c r="W7" s="39">
        <v>642.49</v>
      </c>
      <c r="X7" s="39">
        <v>121.17</v>
      </c>
      <c r="Y7" s="39">
        <v>127.38</v>
      </c>
      <c r="Z7" s="39">
        <v>128.18</v>
      </c>
      <c r="AA7" s="39">
        <v>113.6</v>
      </c>
      <c r="AB7" s="39">
        <v>114.61</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72.12</v>
      </c>
      <c r="AU7" s="39">
        <v>111.4</v>
      </c>
      <c r="AV7" s="39">
        <v>173.12</v>
      </c>
      <c r="AW7" s="39">
        <v>223.98</v>
      </c>
      <c r="AX7" s="39">
        <v>265.76</v>
      </c>
      <c r="AY7" s="39">
        <v>200.22</v>
      </c>
      <c r="AZ7" s="39">
        <v>212.95</v>
      </c>
      <c r="BA7" s="39">
        <v>224.41</v>
      </c>
      <c r="BB7" s="39">
        <v>243.44</v>
      </c>
      <c r="BC7" s="39">
        <v>258.49</v>
      </c>
      <c r="BD7" s="39">
        <v>258.49</v>
      </c>
      <c r="BE7" s="39">
        <v>371.99</v>
      </c>
      <c r="BF7" s="39">
        <v>315.19</v>
      </c>
      <c r="BG7" s="39">
        <v>271.45</v>
      </c>
      <c r="BH7" s="39">
        <v>273.85000000000002</v>
      </c>
      <c r="BI7" s="39">
        <v>238.11</v>
      </c>
      <c r="BJ7" s="39">
        <v>351.06</v>
      </c>
      <c r="BK7" s="39">
        <v>333.48</v>
      </c>
      <c r="BL7" s="39">
        <v>320.31</v>
      </c>
      <c r="BM7" s="39">
        <v>303.26</v>
      </c>
      <c r="BN7" s="39">
        <v>290.31</v>
      </c>
      <c r="BO7" s="39">
        <v>290.31</v>
      </c>
      <c r="BP7" s="39">
        <v>113.32</v>
      </c>
      <c r="BQ7" s="39">
        <v>121.15</v>
      </c>
      <c r="BR7" s="39">
        <v>121.04</v>
      </c>
      <c r="BS7" s="39">
        <v>103.5</v>
      </c>
      <c r="BT7" s="39">
        <v>104.89</v>
      </c>
      <c r="BU7" s="39">
        <v>112.92</v>
      </c>
      <c r="BV7" s="39">
        <v>112.81</v>
      </c>
      <c r="BW7" s="39">
        <v>113.88</v>
      </c>
      <c r="BX7" s="39">
        <v>114.14</v>
      </c>
      <c r="BY7" s="39">
        <v>112.83</v>
      </c>
      <c r="BZ7" s="39">
        <v>112.83</v>
      </c>
      <c r="CA7" s="39">
        <v>76.930000000000007</v>
      </c>
      <c r="CB7" s="39">
        <v>71.97</v>
      </c>
      <c r="CC7" s="39">
        <v>72.010000000000005</v>
      </c>
      <c r="CD7" s="39">
        <v>76.75</v>
      </c>
      <c r="CE7" s="39">
        <v>75.459999999999994</v>
      </c>
      <c r="CF7" s="39">
        <v>75.3</v>
      </c>
      <c r="CG7" s="39">
        <v>75.3</v>
      </c>
      <c r="CH7" s="39">
        <v>74.02</v>
      </c>
      <c r="CI7" s="39">
        <v>73.03</v>
      </c>
      <c r="CJ7" s="39">
        <v>73.86</v>
      </c>
      <c r="CK7" s="39">
        <v>73.86</v>
      </c>
      <c r="CL7" s="39">
        <v>65.319999999999993</v>
      </c>
      <c r="CM7" s="39">
        <v>65.41</v>
      </c>
      <c r="CN7" s="39">
        <v>66.06</v>
      </c>
      <c r="CO7" s="39">
        <v>64.510000000000005</v>
      </c>
      <c r="CP7" s="39">
        <v>64.75</v>
      </c>
      <c r="CQ7" s="39">
        <v>62.69</v>
      </c>
      <c r="CR7" s="39">
        <v>61.82</v>
      </c>
      <c r="CS7" s="39">
        <v>61.66</v>
      </c>
      <c r="CT7" s="39">
        <v>62.19</v>
      </c>
      <c r="CU7" s="39">
        <v>61.77</v>
      </c>
      <c r="CV7" s="39">
        <v>61.77</v>
      </c>
      <c r="CW7" s="39">
        <v>106.16</v>
      </c>
      <c r="CX7" s="39">
        <v>105.98</v>
      </c>
      <c r="CY7" s="39">
        <v>105</v>
      </c>
      <c r="CZ7" s="39">
        <v>101.3</v>
      </c>
      <c r="DA7" s="39">
        <v>101.55</v>
      </c>
      <c r="DB7" s="39">
        <v>100.12</v>
      </c>
      <c r="DC7" s="39">
        <v>100.03</v>
      </c>
      <c r="DD7" s="39">
        <v>100.05</v>
      </c>
      <c r="DE7" s="39">
        <v>100.05</v>
      </c>
      <c r="DF7" s="39">
        <v>100.08</v>
      </c>
      <c r="DG7" s="39">
        <v>100.08</v>
      </c>
      <c r="DH7" s="39">
        <v>42.35</v>
      </c>
      <c r="DI7" s="39">
        <v>44.55</v>
      </c>
      <c r="DJ7" s="39">
        <v>46.7</v>
      </c>
      <c r="DK7" s="39">
        <v>48.76</v>
      </c>
      <c r="DL7" s="39">
        <v>50.15</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0.18</v>
      </c>
      <c r="EE7" s="39">
        <v>0</v>
      </c>
      <c r="EF7" s="39">
        <v>0</v>
      </c>
      <c r="EG7" s="39">
        <v>0.25</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2020-01-23T05:47:07Z</cp:lastPrinted>
  <dcterms:created xsi:type="dcterms:W3CDTF">2019-12-05T04:18:12Z</dcterms:created>
  <dcterms:modified xsi:type="dcterms:W3CDTF">2020-03-31T00:36:30Z</dcterms:modified>
  <cp:category/>
</cp:coreProperties>
</file>