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mc:AlternateContent xmlns:mc="http://schemas.openxmlformats.org/markup-compatibility/2006">
    <mc:Choice Requires="x15">
      <x15ac:absPath xmlns:x15ac="http://schemas.microsoft.com/office/spreadsheetml/2010/11/ac" url="\\Sv01\全員共有\●令和4年度\D0 経理出納\15 決算\70 経営比較分析【総務省】\"/>
    </mc:Choice>
  </mc:AlternateContent>
  <xr:revisionPtr revIDLastSave="0" documentId="13_ncr:1_{0685EDC8-20A6-4EAE-A743-4AF34B8F0CD8}" xr6:coauthVersionLast="36" xr6:coauthVersionMax="36" xr10:uidLastSave="{00000000-0000-0000-0000-000000000000}"/>
  <workbookProtection workbookAlgorithmName="SHA-512" workbookHashValue="NZ0ggc1fzioHuUVf3/Nx12sf3dbF5tltKKMGB/p+IHnhqgjyczqH55MXNl/KBxNDxQewUYXOKOB768zKBAeoZA==" workbookSaltValue="rwJ0GX2pWh76B7SDF6dso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<sst xmlns="http://schemas.openxmlformats.org/spreadsheetml/2006/main" count="231" uniqueCount="112">
  <si>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</si>
  <si>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</si>
  <si>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</si>
  <si>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</si>
  <si>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</si>
  <si>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</si>
  <si>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</si>
  <si>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</si>
  <si>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</si>
  <si>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</si>
  <si>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</si>
  <si>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</si>
  <si>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</si>
  <si>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</si>
  <si>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</si>
  <si>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</si>
  <si>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</si>
  <si>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</si>
  <si>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</si>
  <si>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</si>
  <si>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</si>
  <si>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</si>
  <si>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</si>
  <si>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</si>
  <si>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</si>
  <si>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</si>
  <si>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</si>
  <si>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</si>
  <si>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</si>
  <si>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</si>
  <si>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</si>
  <si>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</si>
  <si>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</si>
  <si>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</si>
  <si>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</si>
  <si>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</si>
  <si>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</si>
  <si>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</si>
  <si>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</si>
  <si>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</si>
  <si>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</si>
  <si>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</si>
  <si>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</si>
  <si>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</si>
  <si>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</si>
  <si>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</si>
  <si>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</si>
  <si>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</si>
  <si>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</si>
  <si>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</si>
  <si>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</si>
  <si>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</si>
  <si>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</si>
  <si>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</si>
  <si>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</si>
  <si>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</si>
  <si>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</si>
  <si>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</si>
  <si>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</si>
  <si>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</si>
  <si>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</si>
  <si>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</si>
  <si>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</si>
  <si>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</si>
  <si>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</si>
  <si>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静岡県　静岡県大井川広域水道企業団</t>
  </si>
  <si>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</si>
  <si>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</si>
  <si>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</si>
  <si>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</si>
  <si>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</si>
  <si>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</si>
  <si>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</si>
  <si>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</si>
  <si>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</si>
  <si>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</si>
  <si>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</si>
  <si>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</si>
  <si>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</si>
  <si>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</si>
  <si>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</si>
  <si>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</si>
  <si>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</si>
  <si>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</si>
  <si>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</si>
  <si>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</si>
  <si>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</si>
  <si>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</si>
  <si>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</si>
  <si>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</si>
  <si>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</si>
  <si>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</si>
  <si>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</si>
  <si>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</si>
  <si>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</si>
  <si>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用水供給事業</t>
  </si>
  <si>
    <t>B</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</si>
  <si>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</si>
  <si>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</si>
  <si>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</si>
  <si>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</si>
  <si>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</si>
  <si>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</si>
  <si>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</si>
  <si>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</si>
  <si>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</si>
  <si>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</si>
  <si>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</si>
  <si>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</si>
  <si>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【①有形固定資産減価償却率・②管路経年化率・③管路更新率】
　供給開始後約30年経過し、電気・機械設備は随時更新を実施しているが、管路は更新時期を迎えていないため、いずれも平均値を下回っている。今後の管路更新時期を鑑み、的確な管路更新を実施していく。</t>
    <phoneticPr fontId="1"/>
  </si>
  <si>
    <t>　経営状況は黒字であり、①経常収支比率、③流動比率、④企業債残高対給水収益比率等の各指標も良好であり、健全性は概ね保たれている。
　平成31年3月に策定した経営戦略2019により、中長期に渡る今後の健全な用水供給を行うための取り組みや財政計画に基づき、今後も健全な事業運営に努めていく。</t>
    <phoneticPr fontId="1"/>
  </si>
  <si>
    <t>・健全性
【①経常収支比率】
　令和元年度は長期前受金戻入の減少により若干低下した。令和２年度は、収益は前年度並みであるが、費用が減少したことにより若干上昇した。令和3年度は、収益は前年度より若干低下し、費用が増加したことにより、若干減少した。100％以上であり、類団平均値を下回っている。
【②累積欠損金】
　生じていない。
【③流動比率】
　上昇している。100％以上であり、類団平均値を上回っている。
【④企業債残高対給水収益比率】
　平成30年度以降の企業債残高は順調に減少しており、類団平均値を上回っている。
【⑤料金回収率】
　令和元年度以降は給水原価の上昇により100％を下回っている。類団平均値を下回っている。
【⑥給水原価】
　令和元年度以降は長期前受金戻入の減少により上昇している。なお、令和3年度は維持管理費の増加のため前年に比べ増加した。類団平均値を下回っている。
・効率性
【⑦施設利用率】
　施設利用率は約65％、施設能力の約2/3で推移している。類団平均値をとほぼ同値である。
【⑧有収率】
　一部責任水量制のため、有収水量は配水量より大きい値となっている。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</si>
</sst>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18"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0.25</c:v>
                </c:pt>
                <c:pt idx="1">
                  <c:v>0</c:v>
                </c:pt>
                <c:pt idx="2">
                  <c:v>0</c:v>
                </c:pt>
                <c:pt idx="3">
                  <c:v>0</c:v>
                </c:pt>
                <c:pt idx="4" formatCode="#,##0.00;&quot;△&quot;#,##0.00;&quot;-&quot;">
                  <c:v>0.19</c:v>
                </c:pt>
              </c:numCache>
            </c:numRef>
          </c:val>
          <c:extLst>
            <c:ext xmlns:c16="http://schemas.microsoft.com/office/drawing/2014/chart" uri="{C3380CC4-5D6E-409C-BE32-E72D297353CC}">
              <c16:uniqueId val="{00000000-6844-49AB-BBB2-316ACB5E03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6844-49AB-BBB2-316ACB5E03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64.510000000000005</c:v>
                </c:pt>
                <c:pt idx="1">
                  <c:v>64.75</c:v>
                </c:pt>
                <c:pt idx="2">
                  <c:v>64.37</c:v>
                </c:pt>
                <c:pt idx="3">
                  <c:v>64.400000000000006</c:v>
                </c:pt>
                <c:pt idx="4">
                  <c:v>63.24</c:v>
                </c:pt>
              </c:numCache>
            </c:numRef>
          </c:val>
          <c:extLst>
            <c:ext xmlns:c16="http://schemas.microsoft.com/office/drawing/2014/chart" uri="{C3380CC4-5D6E-409C-BE32-E72D297353CC}">
              <c16:uniqueId val="{00000000-5C36-44B9-8C6B-1E1CD204FD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5C36-44B9-8C6B-1E1CD204FD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101.3</c:v>
                </c:pt>
                <c:pt idx="1">
                  <c:v>101.55</c:v>
                </c:pt>
                <c:pt idx="2">
                  <c:v>102.1</c:v>
                </c:pt>
                <c:pt idx="3">
                  <c:v>102.12</c:v>
                </c:pt>
                <c:pt idx="4">
                  <c:v>102.27</c:v>
                </c:pt>
              </c:numCache>
            </c:numRef>
          </c:val>
          <c:extLst>
            <c:ext xmlns:c16="http://schemas.microsoft.com/office/drawing/2014/chart" uri="{C3380CC4-5D6E-409C-BE32-E72D297353CC}">
              <c16:uniqueId val="{00000000-6AB7-4E4E-BD3F-41055AD4CE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6AB7-4E4E-BD3F-41055AD4CE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113.6</c:v>
                </c:pt>
                <c:pt idx="1">
                  <c:v>114.61</c:v>
                </c:pt>
                <c:pt idx="2">
                  <c:v>108.29</c:v>
                </c:pt>
                <c:pt idx="3">
                  <c:v>111.29</c:v>
                </c:pt>
                <c:pt idx="4">
                  <c:v>109.28</c:v>
                </c:pt>
              </c:numCache>
            </c:numRef>
          </c:val>
          <c:extLst>
            <c:ext xmlns:c16="http://schemas.microsoft.com/office/drawing/2014/chart" uri="{C3380CC4-5D6E-409C-BE32-E72D297353CC}">
              <c16:uniqueId val="{00000000-6592-4990-A989-C6D23F8B6B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6592-4990-A989-C6D23F8B6B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48.76</c:v>
                </c:pt>
                <c:pt idx="1">
                  <c:v>50.15</c:v>
                </c:pt>
                <c:pt idx="2">
                  <c:v>51.98</c:v>
                </c:pt>
                <c:pt idx="3">
                  <c:v>54.05</c:v>
                </c:pt>
                <c:pt idx="4">
                  <c:v>55.84</c:v>
                </c:pt>
              </c:numCache>
            </c:numRef>
          </c:val>
          <c:extLst>
            <c:ext xmlns:c16="http://schemas.microsoft.com/office/drawing/2014/chart" uri="{C3380CC4-5D6E-409C-BE32-E72D297353CC}">
              <c16:uniqueId val="{00000000-D38B-463C-A7C2-8C978E5252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D38B-463C-A7C2-8C978E5252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34-4E7E-B954-C570CAA50E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0134-4E7E-B954-C570CAA50E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DA-4C51-B2E3-4D3847E51B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82DA-4C51-B2E3-4D3847E51B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223.98</c:v>
                </c:pt>
                <c:pt idx="1">
                  <c:v>265.76</c:v>
                </c:pt>
                <c:pt idx="2">
                  <c:v>333.44</c:v>
                </c:pt>
                <c:pt idx="3">
                  <c:v>435.3</c:v>
                </c:pt>
                <c:pt idx="4">
                  <c:v>480.09</c:v>
                </c:pt>
              </c:numCache>
            </c:numRef>
          </c:val>
          <c:extLst>
            <c:ext xmlns:c16="http://schemas.microsoft.com/office/drawing/2014/chart" uri="{C3380CC4-5D6E-409C-BE32-E72D297353CC}">
              <c16:uniqueId val="{00000000-FA7E-4CD2-9CA2-E557B9CFEB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FA7E-4CD2-9CA2-E557B9CFEB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273.85000000000002</c:v>
                </c:pt>
                <c:pt idx="1">
                  <c:v>238.11</c:v>
                </c:pt>
                <c:pt idx="2">
                  <c:v>208.91</c:v>
                </c:pt>
                <c:pt idx="3">
                  <c:v>189.61</c:v>
                </c:pt>
                <c:pt idx="4">
                  <c:v>168.67</c:v>
                </c:pt>
              </c:numCache>
            </c:numRef>
          </c:val>
          <c:extLst>
            <c:ext xmlns:c16="http://schemas.microsoft.com/office/drawing/2014/chart" uri="{C3380CC4-5D6E-409C-BE32-E72D297353CC}">
              <c16:uniqueId val="{00000000-EFCC-4C70-8811-1740AA0853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EFCC-4C70-8811-1740AA0853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103.5</c:v>
                </c:pt>
                <c:pt idx="1">
                  <c:v>104.89</c:v>
                </c:pt>
                <c:pt idx="2">
                  <c:v>97.17</c:v>
                </c:pt>
                <c:pt idx="3">
                  <c:v>99.67</c:v>
                </c:pt>
                <c:pt idx="4">
                  <c:v>97.79</c:v>
                </c:pt>
              </c:numCache>
            </c:numRef>
          </c:val>
          <c:extLst>
            <c:ext xmlns:c16="http://schemas.microsoft.com/office/drawing/2014/chart" uri="{C3380CC4-5D6E-409C-BE32-E72D297353CC}">
              <c16:uniqueId val="{00000000-85A8-4C15-9942-7F3D901519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85A8-4C15-9942-7F3D901519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76.75</c:v>
                </c:pt>
                <c:pt idx="1">
                  <c:v>75.459999999999994</c:v>
                </c:pt>
                <c:pt idx="2">
                  <c:v>81.48</c:v>
                </c:pt>
                <c:pt idx="3">
                  <c:v>79.400000000000006</c:v>
                </c:pt>
                <c:pt idx="4">
                  <c:v>81.739999999999995</c:v>
                </c:pt>
              </c:numCache>
            </c:numRef>
          </c:val>
          <c:extLst>
            <c:ext xmlns:c16="http://schemas.microsoft.com/office/drawing/2014/chart" uri="{C3380CC4-5D6E-409C-BE32-E72D297353CC}">
              <c16:uniqueId val="{00000000-3844-4897-8F96-340BFDA359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3844-4897-8F96-340BFDA359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【112.49】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【8.77】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【309.23】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【240.07】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【100.28】</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【62.22】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【73.05】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【112.35】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【58.52】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【31.74】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workbookViewId="0">
      <selection activeCell="CD12" sqref="CD1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6" t="s">
        <v>1</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row>
    <row r="3" spans="1:78" ht="9.75" customHeight="1" x14ac:dyDescent="0.15">
      <c r="A3" s="2"/>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row>
    <row r="4" spans="1:78" ht="9.75" customHeight="1" x14ac:dyDescent="0.15">
      <c r="A4" s="2"/>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静岡県　静岡県大井川広域水道企業団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7</v>
      </c>
      <c r="C7" s="34"/>
      <c r="D7" s="34"/>
      <c r="E7" s="34"/>
      <c r="F7" s="34"/>
      <c r="G7" s="34"/>
      <c r="H7" s="34"/>
      <c r="I7" s="33" t="s">
        <v>13</v>
      </c>
      <c r="J7" s="34"/>
      <c r="K7" s="34"/>
      <c r="L7" s="34"/>
      <c r="M7" s="34"/>
      <c r="N7" s="34"/>
      <c r="O7" s="35"/>
      <c r="P7" s="36" t="s">
        <v>6</v>
      </c>
      <c r="Q7" s="36"/>
      <c r="R7" s="36"/>
      <c r="S7" s="36"/>
      <c r="T7" s="36"/>
      <c r="U7" s="36"/>
      <c r="V7" s="36"/>
      <c r="W7" s="36" t="s">
        <v>14</v>
      </c>
      <c r="X7" s="36"/>
      <c r="Y7" s="36"/>
      <c r="Z7" s="36"/>
      <c r="AA7" s="36"/>
      <c r="AB7" s="36"/>
      <c r="AC7" s="36"/>
      <c r="AD7" s="36" t="s">
        <v>5</v>
      </c>
      <c r="AE7" s="36"/>
      <c r="AF7" s="36"/>
      <c r="AG7" s="36"/>
      <c r="AH7" s="36"/>
      <c r="AI7" s="36"/>
      <c r="AJ7" s="36"/>
      <c r="AK7" s="2"/>
      <c r="AL7" s="36" t="s">
        <v>16</v>
      </c>
      <c r="AM7" s="36"/>
      <c r="AN7" s="36"/>
      <c r="AO7" s="36"/>
      <c r="AP7" s="36"/>
      <c r="AQ7" s="36"/>
      <c r="AR7" s="36"/>
      <c r="AS7" s="36"/>
      <c r="AT7" s="33" t="s">
        <v>11</v>
      </c>
      <c r="AU7" s="34"/>
      <c r="AV7" s="34"/>
      <c r="AW7" s="34"/>
      <c r="AX7" s="34"/>
      <c r="AY7" s="34"/>
      <c r="AZ7" s="34"/>
      <c r="BA7" s="34"/>
      <c r="BB7" s="36" t="s">
        <v>17</v>
      </c>
      <c r="BC7" s="36"/>
      <c r="BD7" s="36"/>
      <c r="BE7" s="36"/>
      <c r="BF7" s="36"/>
      <c r="BG7" s="36"/>
      <c r="BH7" s="36"/>
      <c r="BI7" s="36"/>
      <c r="BJ7" s="3"/>
      <c r="BK7" s="3"/>
      <c r="BL7" s="37" t="s">
        <v>18</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12</v>
      </c>
      <c r="BM8" s="49"/>
      <c r="BN8" s="50" t="s">
        <v>20</v>
      </c>
      <c r="BO8" s="50"/>
      <c r="BP8" s="50"/>
      <c r="BQ8" s="50"/>
      <c r="BR8" s="50"/>
      <c r="BS8" s="50"/>
      <c r="BT8" s="50"/>
      <c r="BU8" s="50"/>
      <c r="BV8" s="50"/>
      <c r="BW8" s="50"/>
      <c r="BX8" s="50"/>
      <c r="BY8" s="51"/>
    </row>
    <row r="9" spans="1:78" ht="18.75" customHeight="1" x14ac:dyDescent="0.15">
      <c r="A9" s="2"/>
      <c r="B9" s="33" t="s">
        <v>22</v>
      </c>
      <c r="C9" s="34"/>
      <c r="D9" s="34"/>
      <c r="E9" s="34"/>
      <c r="F9" s="34"/>
      <c r="G9" s="34"/>
      <c r="H9" s="34"/>
      <c r="I9" s="33" t="s">
        <v>23</v>
      </c>
      <c r="J9" s="34"/>
      <c r="K9" s="34"/>
      <c r="L9" s="34"/>
      <c r="M9" s="34"/>
      <c r="N9" s="34"/>
      <c r="O9" s="35"/>
      <c r="P9" s="36" t="s">
        <v>25</v>
      </c>
      <c r="Q9" s="36"/>
      <c r="R9" s="36"/>
      <c r="S9" s="36"/>
      <c r="T9" s="36"/>
      <c r="U9" s="36"/>
      <c r="V9" s="36"/>
      <c r="W9" s="36" t="s">
        <v>21</v>
      </c>
      <c r="X9" s="36"/>
      <c r="Y9" s="36"/>
      <c r="Z9" s="36"/>
      <c r="AA9" s="36"/>
      <c r="AB9" s="36"/>
      <c r="AC9" s="36"/>
      <c r="AD9" s="2"/>
      <c r="AE9" s="2"/>
      <c r="AF9" s="2"/>
      <c r="AG9" s="2"/>
      <c r="AH9" s="2"/>
      <c r="AI9" s="2"/>
      <c r="AJ9" s="2"/>
      <c r="AK9" s="2"/>
      <c r="AL9" s="36" t="s">
        <v>26</v>
      </c>
      <c r="AM9" s="36"/>
      <c r="AN9" s="36"/>
      <c r="AO9" s="36"/>
      <c r="AP9" s="36"/>
      <c r="AQ9" s="36"/>
      <c r="AR9" s="36"/>
      <c r="AS9" s="36"/>
      <c r="AT9" s="33" t="s">
        <v>30</v>
      </c>
      <c r="AU9" s="34"/>
      <c r="AV9" s="34"/>
      <c r="AW9" s="34"/>
      <c r="AX9" s="34"/>
      <c r="AY9" s="34"/>
      <c r="AZ9" s="34"/>
      <c r="BA9" s="34"/>
      <c r="BB9" s="36" t="s">
        <v>15</v>
      </c>
      <c r="BC9" s="36"/>
      <c r="BD9" s="36"/>
      <c r="BE9" s="36"/>
      <c r="BF9" s="36"/>
      <c r="BG9" s="36"/>
      <c r="BH9" s="36"/>
      <c r="BI9" s="36"/>
      <c r="BJ9" s="3"/>
      <c r="BK9" s="3"/>
      <c r="BL9" s="71" t="s">
        <v>31</v>
      </c>
      <c r="BM9" s="72"/>
      <c r="BN9" s="73" t="s">
        <v>33</v>
      </c>
      <c r="BO9" s="73"/>
      <c r="BP9" s="73"/>
      <c r="BQ9" s="73"/>
      <c r="BR9" s="73"/>
      <c r="BS9" s="73"/>
      <c r="BT9" s="73"/>
      <c r="BU9" s="73"/>
      <c r="BV9" s="73"/>
      <c r="BW9" s="73"/>
      <c r="BX9" s="73"/>
      <c r="BY9" s="74"/>
    </row>
    <row r="10" spans="1:78" ht="18.75" customHeight="1" x14ac:dyDescent="0.15">
      <c r="A10" s="2"/>
      <c r="B10" s="45" t="str">
        <f>データ!$N$6</f>
        <v>-</v>
      </c>
      <c r="C10" s="46"/>
      <c r="D10" s="46"/>
      <c r="E10" s="46"/>
      <c r="F10" s="46"/>
      <c r="G10" s="46"/>
      <c r="H10" s="46"/>
      <c r="I10" s="45">
        <f>データ!$O$6</f>
        <v>94.04</v>
      </c>
      <c r="J10" s="46"/>
      <c r="K10" s="46"/>
      <c r="L10" s="46"/>
      <c r="M10" s="46"/>
      <c r="N10" s="46"/>
      <c r="O10" s="75"/>
      <c r="P10" s="47">
        <f>データ!$P$6</f>
        <v>96.58</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593528</v>
      </c>
      <c r="AM10" s="44"/>
      <c r="AN10" s="44"/>
      <c r="AO10" s="44"/>
      <c r="AP10" s="44"/>
      <c r="AQ10" s="44"/>
      <c r="AR10" s="44"/>
      <c r="AS10" s="44"/>
      <c r="AT10" s="45">
        <f>データ!$V$6</f>
        <v>932.12</v>
      </c>
      <c r="AU10" s="46"/>
      <c r="AV10" s="46"/>
      <c r="AW10" s="46"/>
      <c r="AX10" s="46"/>
      <c r="AY10" s="46"/>
      <c r="AZ10" s="46"/>
      <c r="BA10" s="46"/>
      <c r="BB10" s="47">
        <f>データ!$W$6</f>
        <v>636.75</v>
      </c>
      <c r="BC10" s="47"/>
      <c r="BD10" s="47"/>
      <c r="BE10" s="47"/>
      <c r="BF10" s="47"/>
      <c r="BG10" s="47"/>
      <c r="BH10" s="47"/>
      <c r="BI10" s="47"/>
      <c r="BJ10" s="2"/>
      <c r="BK10" s="2"/>
      <c r="BL10" s="52" t="s">
        <v>35</v>
      </c>
      <c r="BM10" s="53"/>
      <c r="BN10" s="54" t="s">
        <v>4</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36</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38</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39</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6" t="s">
        <v>111</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9"/>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9"/>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9"/>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9"/>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9"/>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9"/>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9"/>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9"/>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9"/>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9"/>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9"/>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9"/>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9"/>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9"/>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9"/>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9"/>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9"/>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9"/>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9"/>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9"/>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9"/>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9"/>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9"/>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9"/>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9"/>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9"/>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9"/>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9"/>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5" t="s">
        <v>41</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80" t="s">
        <v>109</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9"/>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9"/>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9"/>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9"/>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9"/>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9"/>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9"/>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9"/>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9"/>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9"/>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9"/>
      <c r="BM58" s="77"/>
      <c r="BN58" s="77"/>
      <c r="BO58" s="77"/>
      <c r="BP58" s="77"/>
      <c r="BQ58" s="77"/>
      <c r="BR58" s="77"/>
      <c r="BS58" s="77"/>
      <c r="BT58" s="77"/>
      <c r="BU58" s="77"/>
      <c r="BV58" s="77"/>
      <c r="BW58" s="77"/>
      <c r="BX58" s="77"/>
      <c r="BY58" s="77"/>
      <c r="BZ58" s="7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9"/>
      <c r="BM59" s="77"/>
      <c r="BN59" s="77"/>
      <c r="BO59" s="77"/>
      <c r="BP59" s="77"/>
      <c r="BQ59" s="77"/>
      <c r="BR59" s="77"/>
      <c r="BS59" s="77"/>
      <c r="BT59" s="77"/>
      <c r="BU59" s="77"/>
      <c r="BV59" s="77"/>
      <c r="BW59" s="77"/>
      <c r="BX59" s="77"/>
      <c r="BY59" s="77"/>
      <c r="BZ59" s="78"/>
    </row>
    <row r="60" spans="1:78" ht="13.5" customHeight="1" x14ac:dyDescent="0.15">
      <c r="A60" s="2"/>
      <c r="B60" s="62" t="s">
        <v>10</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9"/>
      <c r="BM60" s="77"/>
      <c r="BN60" s="77"/>
      <c r="BO60" s="77"/>
      <c r="BP60" s="77"/>
      <c r="BQ60" s="77"/>
      <c r="BR60" s="77"/>
      <c r="BS60" s="77"/>
      <c r="BT60" s="77"/>
      <c r="BU60" s="77"/>
      <c r="BV60" s="77"/>
      <c r="BW60" s="77"/>
      <c r="BX60" s="77"/>
      <c r="BY60" s="77"/>
      <c r="BZ60" s="78"/>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9"/>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9"/>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9"/>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5" t="s">
        <v>9</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80" t="s">
        <v>110</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9"/>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9"/>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9"/>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9"/>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9"/>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9"/>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9"/>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9"/>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9"/>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9"/>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9"/>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9"/>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9"/>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9"/>
      <c r="BM80" s="77"/>
      <c r="BN80" s="77"/>
      <c r="BO80" s="77"/>
      <c r="BP80" s="77"/>
      <c r="BQ80" s="77"/>
      <c r="BR80" s="77"/>
      <c r="BS80" s="77"/>
      <c r="BT80" s="77"/>
      <c r="BU80" s="77"/>
      <c r="BV80" s="77"/>
      <c r="BW80" s="77"/>
      <c r="BX80" s="77"/>
      <c r="BY80" s="77"/>
      <c r="BZ80" s="7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9"/>
      <c r="BM81" s="77"/>
      <c r="BN81" s="77"/>
      <c r="BO81" s="77"/>
      <c r="BP81" s="77"/>
      <c r="BQ81" s="77"/>
      <c r="BR81" s="77"/>
      <c r="BS81" s="77"/>
      <c r="BT81" s="77"/>
      <c r="BU81" s="77"/>
      <c r="BV81" s="77"/>
      <c r="BW81" s="77"/>
      <c r="BX81" s="77"/>
      <c r="BY81" s="77"/>
      <c r="BZ81" s="7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15">
      <c r="C83" s="10"/>
    </row>
    <row r="84" spans="1:78" hidden="1" x14ac:dyDescent="0.15">
      <c r="B84" s="6" t="s">
        <v>42</v>
      </c>
      <c r="C84" s="6"/>
      <c r="D84" s="6"/>
      <c r="E84" s="6" t="s">
        <v>44</v>
      </c>
      <c r="F84" s="6" t="s">
        <v>46</v>
      </c>
      <c r="G84" s="6" t="s">
        <v>47</v>
      </c>
      <c r="H84" s="6" t="s">
        <v>40</v>
      </c>
      <c r="I84" s="6" t="s">
        <v>8</v>
      </c>
      <c r="J84" s="6" t="s">
        <v>28</v>
      </c>
      <c r="K84" s="6" t="s">
        <v>48</v>
      </c>
      <c r="L84" s="6" t="s">
        <v>50</v>
      </c>
      <c r="M84" s="6" t="s">
        <v>32</v>
      </c>
      <c r="N84" s="6" t="s">
        <v>52</v>
      </c>
      <c r="O84" s="6" t="s">
        <v>54</v>
      </c>
    </row>
    <row r="85" spans="1:78" hidden="1" x14ac:dyDescent="0.15">
      <c r="B85" s="6"/>
      <c r="C85" s="6"/>
      <c r="D85" s="6"/>
      <c r="E85" s="6" t="str">
        <f>データ!AH6</f>
        <v>【112.49】</v>
      </c>
      <c r="F85" s="6" t="str">
        <f>データ!AS6</f>
        <v>【8.77】</v>
      </c>
      <c r="G85" s="6" t="str">
        <f>データ!BD6</f>
        <v>【309.23】</v>
      </c>
      <c r="H85" s="6" t="str">
        <f>データ!BO6</f>
        <v>【240.07】</v>
      </c>
      <c r="I85" s="6" t="str">
        <f>データ!BZ6</f>
        <v>【112.35】</v>
      </c>
      <c r="J85" s="6" t="str">
        <f>データ!CK6</f>
        <v>【73.05】</v>
      </c>
      <c r="K85" s="6" t="str">
        <f>データ!CV6</f>
        <v>【62.22】</v>
      </c>
      <c r="L85" s="6" t="str">
        <f>データ!DG6</f>
        <v>【100.28】</v>
      </c>
      <c r="M85" s="6" t="str">
        <f>データ!DR6</f>
        <v>【58.52】</v>
      </c>
      <c r="N85" s="6" t="str">
        <f>データ!EC6</f>
        <v>【31.74】</v>
      </c>
      <c r="O85" s="6" t="str">
        <f>データ!EN6</f>
        <v>【0.28】</v>
      </c>
    </row>
  </sheetData>
  <sheetProtection algorithmName="SHA-512" hashValue="x96TBtn6p3docRTA0237HqI++mF9eGIxPtHQAAlMpa9SASuvK5DD7bopvpZ6b81Y2LCyawVGRBLFgsGx+6/7eA==" saltValue="n/4zNBneYOXPSdFbGXwPp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45</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55</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49</v>
      </c>
      <c r="C3" s="17" t="s">
        <v>57</v>
      </c>
      <c r="D3" s="17" t="s">
        <v>58</v>
      </c>
      <c r="E3" s="17" t="s">
        <v>3</v>
      </c>
      <c r="F3" s="17" t="s">
        <v>2</v>
      </c>
      <c r="G3" s="17" t="s">
        <v>24</v>
      </c>
      <c r="H3" s="84" t="s">
        <v>29</v>
      </c>
      <c r="I3" s="85"/>
      <c r="J3" s="85"/>
      <c r="K3" s="85"/>
      <c r="L3" s="85"/>
      <c r="M3" s="85"/>
      <c r="N3" s="85"/>
      <c r="O3" s="85"/>
      <c r="P3" s="85"/>
      <c r="Q3" s="85"/>
      <c r="R3" s="85"/>
      <c r="S3" s="85"/>
      <c r="T3" s="85"/>
      <c r="U3" s="85"/>
      <c r="V3" s="85"/>
      <c r="W3" s="86"/>
      <c r="X3" s="90" t="s">
        <v>53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10</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15" t="s">
        <v>59</v>
      </c>
      <c r="B4" s="18"/>
      <c r="C4" s="18"/>
      <c r="D4" s="18"/>
      <c r="E4" s="18"/>
      <c r="F4" s="18"/>
      <c r="G4" s="18"/>
      <c r="H4" s="87"/>
      <c r="I4" s="88"/>
      <c r="J4" s="88"/>
      <c r="K4" s="88"/>
      <c r="L4" s="88"/>
      <c r="M4" s="88"/>
      <c r="N4" s="88"/>
      <c r="O4" s="88"/>
      <c r="P4" s="88"/>
      <c r="Q4" s="88"/>
      <c r="R4" s="88"/>
      <c r="S4" s="88"/>
      <c r="T4" s="88"/>
      <c r="U4" s="88"/>
      <c r="V4" s="88"/>
      <c r="W4" s="89"/>
      <c r="X4" s="91" t="s">
        <v>51</v>
      </c>
      <c r="Y4" s="91"/>
      <c r="Z4" s="91"/>
      <c r="AA4" s="91"/>
      <c r="AB4" s="91"/>
      <c r="AC4" s="91"/>
      <c r="AD4" s="91"/>
      <c r="AE4" s="91"/>
      <c r="AF4" s="91"/>
      <c r="AG4" s="91"/>
      <c r="AH4" s="91"/>
      <c r="AI4" s="91" t="s">
        <v>43</v>
      </c>
      <c r="AJ4" s="91"/>
      <c r="AK4" s="91"/>
      <c r="AL4" s="91"/>
      <c r="AM4" s="91"/>
      <c r="AN4" s="91"/>
      <c r="AO4" s="91"/>
      <c r="AP4" s="91"/>
      <c r="AQ4" s="91"/>
      <c r="AR4" s="91"/>
      <c r="AS4" s="91"/>
      <c r="AT4" s="91" t="s">
        <v>37</v>
      </c>
      <c r="AU4" s="91"/>
      <c r="AV4" s="91"/>
      <c r="AW4" s="91"/>
      <c r="AX4" s="91"/>
      <c r="AY4" s="91"/>
      <c r="AZ4" s="91"/>
      <c r="BA4" s="91"/>
      <c r="BB4" s="91"/>
      <c r="BC4" s="91"/>
      <c r="BD4" s="91"/>
      <c r="BE4" s="91" t="s">
        <v>61</v>
      </c>
      <c r="BF4" s="91"/>
      <c r="BG4" s="91"/>
      <c r="BH4" s="91"/>
      <c r="BI4" s="91"/>
      <c r="BJ4" s="91"/>
      <c r="BK4" s="91"/>
      <c r="BL4" s="91"/>
      <c r="BM4" s="91"/>
      <c r="BN4" s="91"/>
      <c r="BO4" s="91"/>
      <c r="BP4" s="91" t="s">
        <v>34</v>
      </c>
      <c r="BQ4" s="91"/>
      <c r="BR4" s="91"/>
      <c r="BS4" s="91"/>
      <c r="BT4" s="91"/>
      <c r="BU4" s="91"/>
      <c r="BV4" s="91"/>
      <c r="BW4" s="91"/>
      <c r="BX4" s="91"/>
      <c r="BY4" s="91"/>
      <c r="BZ4" s="91"/>
      <c r="CA4" s="91" t="s">
        <v>62</v>
      </c>
      <c r="CB4" s="91"/>
      <c r="CC4" s="91"/>
      <c r="CD4" s="91"/>
      <c r="CE4" s="91"/>
      <c r="CF4" s="91"/>
      <c r="CG4" s="91"/>
      <c r="CH4" s="91"/>
      <c r="CI4" s="91"/>
      <c r="CJ4" s="91"/>
      <c r="CK4" s="91"/>
      <c r="CL4" s="91" t="s">
        <v>64</v>
      </c>
      <c r="CM4" s="91"/>
      <c r="CN4" s="91"/>
      <c r="CO4" s="91"/>
      <c r="CP4" s="91"/>
      <c r="CQ4" s="91"/>
      <c r="CR4" s="91"/>
      <c r="CS4" s="91"/>
      <c r="CT4" s="91"/>
      <c r="CU4" s="91"/>
      <c r="CV4" s="91"/>
      <c r="CW4" s="91" t="s">
        <v>66</v>
      </c>
      <c r="CX4" s="91"/>
      <c r="CY4" s="91"/>
      <c r="CZ4" s="91"/>
      <c r="DA4" s="91"/>
      <c r="DB4" s="91"/>
      <c r="DC4" s="91"/>
      <c r="DD4" s="91"/>
      <c r="DE4" s="91"/>
      <c r="DF4" s="91"/>
      <c r="DG4" s="91"/>
      <c r="DH4" s="91" t="s">
        <v>67</v>
      </c>
      <c r="DI4" s="91"/>
      <c r="DJ4" s="91"/>
      <c r="DK4" s="91"/>
      <c r="DL4" s="91"/>
      <c r="DM4" s="91"/>
      <c r="DN4" s="91"/>
      <c r="DO4" s="91"/>
      <c r="DP4" s="91"/>
      <c r="DQ4" s="91"/>
      <c r="DR4" s="91"/>
      <c r="DS4" s="91" t="s">
        <v>60</v>
      </c>
      <c r="DT4" s="91"/>
      <c r="DU4" s="91"/>
      <c r="DV4" s="91"/>
      <c r="DW4" s="91"/>
      <c r="DX4" s="91"/>
      <c r="DY4" s="91"/>
      <c r="DZ4" s="91"/>
      <c r="EA4" s="91"/>
      <c r="EB4" s="91"/>
      <c r="EC4" s="91"/>
      <c r="ED4" s="91" t="s">
        <v>68</v>
      </c>
      <c r="EE4" s="91"/>
      <c r="EF4" s="91"/>
      <c r="EG4" s="91"/>
      <c r="EH4" s="91"/>
      <c r="EI4" s="91"/>
      <c r="EJ4" s="91"/>
      <c r="EK4" s="91"/>
      <c r="EL4" s="91"/>
      <c r="EM4" s="91"/>
      <c r="EN4" s="91"/>
    </row>
    <row r="5" spans="1:144" x14ac:dyDescent="0.15">
      <c r="A5" s="15" t="s">
        <v>27</v>
      </c>
      <c r="B5" s="19"/>
      <c r="C5" s="19"/>
      <c r="D5" s="19"/>
      <c r="E5" s="19"/>
      <c r="F5" s="19"/>
      <c r="G5" s="19"/>
      <c r="H5" s="25" t="s">
        <v>56</v>
      </c>
      <c r="I5" s="25" t="s">
        <v>69</v>
      </c>
      <c r="J5" s="25" t="s">
        <v>70</v>
      </c>
      <c r="K5" s="25" t="s">
        <v>71</v>
      </c>
      <c r="L5" s="25" t="s">
        <v>72</v>
      </c>
      <c r="M5" s="25" t="s">
        <v>5</v>
      </c>
      <c r="N5" s="25" t="s">
        <v>73</v>
      </c>
      <c r="O5" s="25" t="s">
        <v>74</v>
      </c>
      <c r="P5" s="25" t="s">
        <v>75</v>
      </c>
      <c r="Q5" s="25" t="s">
        <v>76</v>
      </c>
      <c r="R5" s="25" t="s">
        <v>77</v>
      </c>
      <c r="S5" s="25" t="s">
        <v>78</v>
      </c>
      <c r="T5" s="25" t="s">
        <v>63</v>
      </c>
      <c r="U5" s="25" t="s">
        <v>79</v>
      </c>
      <c r="V5" s="25" t="s">
        <v>80</v>
      </c>
      <c r="W5" s="25" t="s">
        <v>81</v>
      </c>
      <c r="X5" s="25" t="s">
        <v>82</v>
      </c>
      <c r="Y5" s="25" t="s">
        <v>83</v>
      </c>
      <c r="Z5" s="25" t="s">
        <v>84</v>
      </c>
      <c r="AA5" s="25" t="s">
        <v>0</v>
      </c>
      <c r="AB5" s="25" t="s">
        <v>85</v>
      </c>
      <c r="AC5" s="25" t="s">
        <v>87</v>
      </c>
      <c r="AD5" s="25" t="s">
        <v>88</v>
      </c>
      <c r="AE5" s="25" t="s">
        <v>89</v>
      </c>
      <c r="AF5" s="25" t="s">
        <v>90</v>
      </c>
      <c r="AG5" s="25" t="s">
        <v>91</v>
      </c>
      <c r="AH5" s="25" t="s">
        <v>42</v>
      </c>
      <c r="AI5" s="25" t="s">
        <v>82</v>
      </c>
      <c r="AJ5" s="25" t="s">
        <v>83</v>
      </c>
      <c r="AK5" s="25" t="s">
        <v>84</v>
      </c>
      <c r="AL5" s="25" t="s">
        <v>0</v>
      </c>
      <c r="AM5" s="25" t="s">
        <v>85</v>
      </c>
      <c r="AN5" s="25" t="s">
        <v>87</v>
      </c>
      <c r="AO5" s="25" t="s">
        <v>88</v>
      </c>
      <c r="AP5" s="25" t="s">
        <v>89</v>
      </c>
      <c r="AQ5" s="25" t="s">
        <v>90</v>
      </c>
      <c r="AR5" s="25" t="s">
        <v>91</v>
      </c>
      <c r="AS5" s="25" t="s">
        <v>86</v>
      </c>
      <c r="AT5" s="25" t="s">
        <v>82</v>
      </c>
      <c r="AU5" s="25" t="s">
        <v>83</v>
      </c>
      <c r="AV5" s="25" t="s">
        <v>84</v>
      </c>
      <c r="AW5" s="25" t="s">
        <v>0</v>
      </c>
      <c r="AX5" s="25" t="s">
        <v>85</v>
      </c>
      <c r="AY5" s="25" t="s">
        <v>87</v>
      </c>
      <c r="AZ5" s="25" t="s">
        <v>88</v>
      </c>
      <c r="BA5" s="25" t="s">
        <v>89</v>
      </c>
      <c r="BB5" s="25" t="s">
        <v>90</v>
      </c>
      <c r="BC5" s="25" t="s">
        <v>91</v>
      </c>
      <c r="BD5" s="25" t="s">
        <v>86</v>
      </c>
      <c r="BE5" s="25" t="s">
        <v>82</v>
      </c>
      <c r="BF5" s="25" t="s">
        <v>83</v>
      </c>
      <c r="BG5" s="25" t="s">
        <v>84</v>
      </c>
      <c r="BH5" s="25" t="s">
        <v>0</v>
      </c>
      <c r="BI5" s="25" t="s">
        <v>85</v>
      </c>
      <c r="BJ5" s="25" t="s">
        <v>87</v>
      </c>
      <c r="BK5" s="25" t="s">
        <v>88</v>
      </c>
      <c r="BL5" s="25" t="s">
        <v>89</v>
      </c>
      <c r="BM5" s="25" t="s">
        <v>90</v>
      </c>
      <c r="BN5" s="25" t="s">
        <v>91</v>
      </c>
      <c r="BO5" s="25" t="s">
        <v>86</v>
      </c>
      <c r="BP5" s="25" t="s">
        <v>82</v>
      </c>
      <c r="BQ5" s="25" t="s">
        <v>83</v>
      </c>
      <c r="BR5" s="25" t="s">
        <v>84</v>
      </c>
      <c r="BS5" s="25" t="s">
        <v>0</v>
      </c>
      <c r="BT5" s="25" t="s">
        <v>85</v>
      </c>
      <c r="BU5" s="25" t="s">
        <v>87</v>
      </c>
      <c r="BV5" s="25" t="s">
        <v>88</v>
      </c>
      <c r="BW5" s="25" t="s">
        <v>89</v>
      </c>
      <c r="BX5" s="25" t="s">
        <v>90</v>
      </c>
      <c r="BY5" s="25" t="s">
        <v>91</v>
      </c>
      <c r="BZ5" s="25" t="s">
        <v>86</v>
      </c>
      <c r="CA5" s="25" t="s">
        <v>82</v>
      </c>
      <c r="CB5" s="25" t="s">
        <v>83</v>
      </c>
      <c r="CC5" s="25" t="s">
        <v>84</v>
      </c>
      <c r="CD5" s="25" t="s">
        <v>0</v>
      </c>
      <c r="CE5" s="25" t="s">
        <v>85</v>
      </c>
      <c r="CF5" s="25" t="s">
        <v>87</v>
      </c>
      <c r="CG5" s="25" t="s">
        <v>88</v>
      </c>
      <c r="CH5" s="25" t="s">
        <v>89</v>
      </c>
      <c r="CI5" s="25" t="s">
        <v>90</v>
      </c>
      <c r="CJ5" s="25" t="s">
        <v>91</v>
      </c>
      <c r="CK5" s="25" t="s">
        <v>86</v>
      </c>
      <c r="CL5" s="25" t="s">
        <v>82</v>
      </c>
      <c r="CM5" s="25" t="s">
        <v>83</v>
      </c>
      <c r="CN5" s="25" t="s">
        <v>84</v>
      </c>
      <c r="CO5" s="25" t="s">
        <v>0</v>
      </c>
      <c r="CP5" s="25" t="s">
        <v>85</v>
      </c>
      <c r="CQ5" s="25" t="s">
        <v>87</v>
      </c>
      <c r="CR5" s="25" t="s">
        <v>88</v>
      </c>
      <c r="CS5" s="25" t="s">
        <v>89</v>
      </c>
      <c r="CT5" s="25" t="s">
        <v>90</v>
      </c>
      <c r="CU5" s="25" t="s">
        <v>91</v>
      </c>
      <c r="CV5" s="25" t="s">
        <v>86</v>
      </c>
      <c r="CW5" s="25" t="s">
        <v>82</v>
      </c>
      <c r="CX5" s="25" t="s">
        <v>83</v>
      </c>
      <c r="CY5" s="25" t="s">
        <v>84</v>
      </c>
      <c r="CZ5" s="25" t="s">
        <v>0</v>
      </c>
      <c r="DA5" s="25" t="s">
        <v>85</v>
      </c>
      <c r="DB5" s="25" t="s">
        <v>87</v>
      </c>
      <c r="DC5" s="25" t="s">
        <v>88</v>
      </c>
      <c r="DD5" s="25" t="s">
        <v>89</v>
      </c>
      <c r="DE5" s="25" t="s">
        <v>90</v>
      </c>
      <c r="DF5" s="25" t="s">
        <v>91</v>
      </c>
      <c r="DG5" s="25" t="s">
        <v>86</v>
      </c>
      <c r="DH5" s="25" t="s">
        <v>82</v>
      </c>
      <c r="DI5" s="25" t="s">
        <v>83</v>
      </c>
      <c r="DJ5" s="25" t="s">
        <v>84</v>
      </c>
      <c r="DK5" s="25" t="s">
        <v>0</v>
      </c>
      <c r="DL5" s="25" t="s">
        <v>85</v>
      </c>
      <c r="DM5" s="25" t="s">
        <v>87</v>
      </c>
      <c r="DN5" s="25" t="s">
        <v>88</v>
      </c>
      <c r="DO5" s="25" t="s">
        <v>89</v>
      </c>
      <c r="DP5" s="25" t="s">
        <v>90</v>
      </c>
      <c r="DQ5" s="25" t="s">
        <v>91</v>
      </c>
      <c r="DR5" s="25" t="s">
        <v>86</v>
      </c>
      <c r="DS5" s="25" t="s">
        <v>82</v>
      </c>
      <c r="DT5" s="25" t="s">
        <v>83</v>
      </c>
      <c r="DU5" s="25" t="s">
        <v>84</v>
      </c>
      <c r="DV5" s="25" t="s">
        <v>0</v>
      </c>
      <c r="DW5" s="25" t="s">
        <v>85</v>
      </c>
      <c r="DX5" s="25" t="s">
        <v>87</v>
      </c>
      <c r="DY5" s="25" t="s">
        <v>88</v>
      </c>
      <c r="DZ5" s="25" t="s">
        <v>89</v>
      </c>
      <c r="EA5" s="25" t="s">
        <v>90</v>
      </c>
      <c r="EB5" s="25" t="s">
        <v>91</v>
      </c>
      <c r="EC5" s="25" t="s">
        <v>86</v>
      </c>
      <c r="ED5" s="25" t="s">
        <v>82</v>
      </c>
      <c r="EE5" s="25" t="s">
        <v>83</v>
      </c>
      <c r="EF5" s="25" t="s">
        <v>84</v>
      </c>
      <c r="EG5" s="25" t="s">
        <v>0</v>
      </c>
      <c r="EH5" s="25" t="s">
        <v>85</v>
      </c>
      <c r="EI5" s="25" t="s">
        <v>87</v>
      </c>
      <c r="EJ5" s="25" t="s">
        <v>88</v>
      </c>
      <c r="EK5" s="25" t="s">
        <v>89</v>
      </c>
      <c r="EL5" s="25" t="s">
        <v>90</v>
      </c>
      <c r="EM5" s="25" t="s">
        <v>91</v>
      </c>
      <c r="EN5" s="25" t="s">
        <v>86</v>
      </c>
    </row>
    <row r="6" spans="1:144" s="14" customFormat="1" x14ac:dyDescent="0.15">
      <c r="A6" s="15" t="s">
        <v>92</v>
      </c>
      <c r="B6" s="20">
        <f t="shared" ref="B6:W6" si="1">B7</f>
        <v>2021</v>
      </c>
      <c r="C6" s="20">
        <f t="shared" si="1"/>
        <v>229334</v>
      </c>
      <c r="D6" s="20">
        <f t="shared" si="1"/>
        <v>46</v>
      </c>
      <c r="E6" s="20">
        <f t="shared" si="1"/>
        <v>1</v>
      </c>
      <c r="F6" s="20">
        <f t="shared" si="1"/>
        <v>0</v>
      </c>
      <c r="G6" s="20">
        <f t="shared" si="1"/>
        <v>2</v>
      </c>
      <c r="H6" s="20" t="str">
        <f t="shared" si="1"/>
        <v>静岡県　静岡県大井川広域水道企業団</v>
      </c>
      <c r="I6" s="20" t="str">
        <f t="shared" si="1"/>
        <v>法適用</v>
      </c>
      <c r="J6" s="20" t="str">
        <f t="shared" si="1"/>
        <v>水道事業</v>
      </c>
      <c r="K6" s="20" t="str">
        <f t="shared" si="1"/>
        <v>用水供給事業</v>
      </c>
      <c r="L6" s="20" t="str">
        <f t="shared" si="1"/>
        <v>B</v>
      </c>
      <c r="M6" s="20" t="str">
        <f t="shared" si="1"/>
        <v>自治体職員</v>
      </c>
      <c r="N6" s="26" t="str">
        <f t="shared" si="1"/>
        <v>-</v>
      </c>
      <c r="O6" s="26">
        <f t="shared" si="1"/>
        <v>94.04</v>
      </c>
      <c r="P6" s="26">
        <f t="shared" si="1"/>
        <v>96.58</v>
      </c>
      <c r="Q6" s="26">
        <f t="shared" si="1"/>
        <v>0</v>
      </c>
      <c r="R6" s="26" t="str">
        <f t="shared" si="1"/>
        <v>-</v>
      </c>
      <c r="S6" s="26" t="str">
        <f t="shared" si="1"/>
        <v>-</v>
      </c>
      <c r="T6" s="26" t="str">
        <f t="shared" si="1"/>
        <v>-</v>
      </c>
      <c r="U6" s="26">
        <f t="shared" si="1"/>
        <v>593528</v>
      </c>
      <c r="V6" s="26">
        <f t="shared" si="1"/>
        <v>932.12</v>
      </c>
      <c r="W6" s="26">
        <f t="shared" si="1"/>
        <v>636.75</v>
      </c>
      <c r="X6" s="28">
        <f t="shared" ref="X6:AG6" si="2">IF(X7="",NA(),X7)</f>
        <v>113.6</v>
      </c>
      <c r="Y6" s="28">
        <f t="shared" si="2"/>
        <v>114.61</v>
      </c>
      <c r="Z6" s="28">
        <f t="shared" si="2"/>
        <v>108.29</v>
      </c>
      <c r="AA6" s="28">
        <f t="shared" si="2"/>
        <v>111.29</v>
      </c>
      <c r="AB6" s="28">
        <f t="shared" si="2"/>
        <v>109.28</v>
      </c>
      <c r="AC6" s="28">
        <f t="shared" si="2"/>
        <v>114.26</v>
      </c>
      <c r="AD6" s="28">
        <f t="shared" si="2"/>
        <v>112.98</v>
      </c>
      <c r="AE6" s="28">
        <f t="shared" si="2"/>
        <v>112.91</v>
      </c>
      <c r="AF6" s="28">
        <f t="shared" si="2"/>
        <v>111.13</v>
      </c>
      <c r="AG6" s="28">
        <f t="shared" si="2"/>
        <v>112.49</v>
      </c>
      <c r="AH6" s="26" t="str">
        <f>IF(AH7="","",IF(AH7="-","【-】","【"&amp;SUBSTITUTE(TEXT(AH7,"#,##0.00"),"-","△")&amp;"】"))</f>
        <v>【112.49】</v>
      </c>
      <c r="AI6" s="26">
        <f t="shared" ref="AI6:AR6" si="3">IF(AI7="",NA(),AI7)</f>
        <v>0</v>
      </c>
      <c r="AJ6" s="26">
        <f t="shared" si="3"/>
        <v>0</v>
      </c>
      <c r="AK6" s="26">
        <f t="shared" si="3"/>
        <v>0</v>
      </c>
      <c r="AL6" s="26">
        <f t="shared" si="3"/>
        <v>0</v>
      </c>
      <c r="AM6" s="26">
        <f t="shared" si="3"/>
        <v>0</v>
      </c>
      <c r="AN6" s="28">
        <f t="shared" si="3"/>
        <v>10.58</v>
      </c>
      <c r="AO6" s="28">
        <f t="shared" si="3"/>
        <v>10.49</v>
      </c>
      <c r="AP6" s="28">
        <f t="shared" si="3"/>
        <v>9.92</v>
      </c>
      <c r="AQ6" s="28">
        <f t="shared" si="3"/>
        <v>12.29</v>
      </c>
      <c r="AR6" s="28">
        <f t="shared" si="3"/>
        <v>8.77</v>
      </c>
      <c r="AS6" s="26" t="str">
        <f>IF(AS7="","",IF(AS7="-","【-】","【"&amp;SUBSTITUTE(TEXT(AS7,"#,##0.00"),"-","△")&amp;"】"))</f>
        <v>【8.77】</v>
      </c>
      <c r="AT6" s="28">
        <f t="shared" ref="AT6:BC6" si="4">IF(AT7="",NA(),AT7)</f>
        <v>223.98</v>
      </c>
      <c r="AU6" s="28">
        <f t="shared" si="4"/>
        <v>265.76</v>
      </c>
      <c r="AV6" s="28">
        <f t="shared" si="4"/>
        <v>333.44</v>
      </c>
      <c r="AW6" s="28">
        <f t="shared" si="4"/>
        <v>435.3</v>
      </c>
      <c r="AX6" s="28">
        <f t="shared" si="4"/>
        <v>480.09</v>
      </c>
      <c r="AY6" s="28">
        <f t="shared" si="4"/>
        <v>243.44</v>
      </c>
      <c r="AZ6" s="28">
        <f t="shared" si="4"/>
        <v>258.49</v>
      </c>
      <c r="BA6" s="28">
        <f t="shared" si="4"/>
        <v>271.10000000000002</v>
      </c>
      <c r="BB6" s="28">
        <f t="shared" si="4"/>
        <v>284.45</v>
      </c>
      <c r="BC6" s="28">
        <f t="shared" si="4"/>
        <v>309.23</v>
      </c>
      <c r="BD6" s="26" t="str">
        <f>IF(BD7="","",IF(BD7="-","【-】","【"&amp;SUBSTITUTE(TEXT(BD7,"#,##0.00"),"-","△")&amp;"】"))</f>
        <v>【309.23】</v>
      </c>
      <c r="BE6" s="28">
        <f t="shared" ref="BE6:BN6" si="5">IF(BE7="",NA(),BE7)</f>
        <v>273.85000000000002</v>
      </c>
      <c r="BF6" s="28">
        <f t="shared" si="5"/>
        <v>238.11</v>
      </c>
      <c r="BG6" s="28">
        <f t="shared" si="5"/>
        <v>208.91</v>
      </c>
      <c r="BH6" s="28">
        <f t="shared" si="5"/>
        <v>189.61</v>
      </c>
      <c r="BI6" s="28">
        <f t="shared" si="5"/>
        <v>168.67</v>
      </c>
      <c r="BJ6" s="28">
        <f t="shared" si="5"/>
        <v>303.26</v>
      </c>
      <c r="BK6" s="28">
        <f t="shared" si="5"/>
        <v>290.31</v>
      </c>
      <c r="BL6" s="28">
        <f t="shared" si="5"/>
        <v>272.95999999999998</v>
      </c>
      <c r="BM6" s="28">
        <f t="shared" si="5"/>
        <v>260.95999999999998</v>
      </c>
      <c r="BN6" s="28">
        <f t="shared" si="5"/>
        <v>240.07</v>
      </c>
      <c r="BO6" s="26" t="str">
        <f>IF(BO7="","",IF(BO7="-","【-】","【"&amp;SUBSTITUTE(TEXT(BO7,"#,##0.00"),"-","△")&amp;"】"))</f>
        <v>【240.07】</v>
      </c>
      <c r="BP6" s="28">
        <f t="shared" ref="BP6:BY6" si="6">IF(BP7="",NA(),BP7)</f>
        <v>103.5</v>
      </c>
      <c r="BQ6" s="28">
        <f t="shared" si="6"/>
        <v>104.89</v>
      </c>
      <c r="BR6" s="28">
        <f t="shared" si="6"/>
        <v>97.17</v>
      </c>
      <c r="BS6" s="28">
        <f t="shared" si="6"/>
        <v>99.67</v>
      </c>
      <c r="BT6" s="28">
        <f t="shared" si="6"/>
        <v>97.79</v>
      </c>
      <c r="BU6" s="28">
        <f t="shared" si="6"/>
        <v>114.14</v>
      </c>
      <c r="BV6" s="28">
        <f t="shared" si="6"/>
        <v>112.83</v>
      </c>
      <c r="BW6" s="28">
        <f t="shared" si="6"/>
        <v>112.84</v>
      </c>
      <c r="BX6" s="28">
        <f t="shared" si="6"/>
        <v>110.77</v>
      </c>
      <c r="BY6" s="28">
        <f t="shared" si="6"/>
        <v>112.35</v>
      </c>
      <c r="BZ6" s="26" t="str">
        <f>IF(BZ7="","",IF(BZ7="-","【-】","【"&amp;SUBSTITUTE(TEXT(BZ7,"#,##0.00"),"-","△")&amp;"】"))</f>
        <v>【112.35】</v>
      </c>
      <c r="CA6" s="28">
        <f t="shared" ref="CA6:CJ6" si="7">IF(CA7="",NA(),CA7)</f>
        <v>76.75</v>
      </c>
      <c r="CB6" s="28">
        <f t="shared" si="7"/>
        <v>75.459999999999994</v>
      </c>
      <c r="CC6" s="28">
        <f t="shared" si="7"/>
        <v>81.48</v>
      </c>
      <c r="CD6" s="28">
        <f t="shared" si="7"/>
        <v>79.400000000000006</v>
      </c>
      <c r="CE6" s="28">
        <f t="shared" si="7"/>
        <v>81.739999999999995</v>
      </c>
      <c r="CF6" s="28">
        <f t="shared" si="7"/>
        <v>73.03</v>
      </c>
      <c r="CG6" s="28">
        <f t="shared" si="7"/>
        <v>73.86</v>
      </c>
      <c r="CH6" s="28">
        <f t="shared" si="7"/>
        <v>73.849999999999994</v>
      </c>
      <c r="CI6" s="28">
        <f t="shared" si="7"/>
        <v>73.180000000000007</v>
      </c>
      <c r="CJ6" s="28">
        <f t="shared" si="7"/>
        <v>73.05</v>
      </c>
      <c r="CK6" s="26" t="str">
        <f>IF(CK7="","",IF(CK7="-","【-】","【"&amp;SUBSTITUTE(TEXT(CK7,"#,##0.00"),"-","△")&amp;"】"))</f>
        <v>【73.05】</v>
      </c>
      <c r="CL6" s="28">
        <f t="shared" ref="CL6:CU6" si="8">IF(CL7="",NA(),CL7)</f>
        <v>64.510000000000005</v>
      </c>
      <c r="CM6" s="28">
        <f t="shared" si="8"/>
        <v>64.75</v>
      </c>
      <c r="CN6" s="28">
        <f t="shared" si="8"/>
        <v>64.37</v>
      </c>
      <c r="CO6" s="28">
        <f t="shared" si="8"/>
        <v>64.400000000000006</v>
      </c>
      <c r="CP6" s="28">
        <f t="shared" si="8"/>
        <v>63.24</v>
      </c>
      <c r="CQ6" s="28">
        <f t="shared" si="8"/>
        <v>62.19</v>
      </c>
      <c r="CR6" s="28">
        <f t="shared" si="8"/>
        <v>61.77</v>
      </c>
      <c r="CS6" s="28">
        <f t="shared" si="8"/>
        <v>61.69</v>
      </c>
      <c r="CT6" s="28">
        <f t="shared" si="8"/>
        <v>62.26</v>
      </c>
      <c r="CU6" s="28">
        <f t="shared" si="8"/>
        <v>62.22</v>
      </c>
      <c r="CV6" s="26" t="str">
        <f>IF(CV7="","",IF(CV7="-","【-】","【"&amp;SUBSTITUTE(TEXT(CV7,"#,##0.00"),"-","△")&amp;"】"))</f>
        <v>【62.22】</v>
      </c>
      <c r="CW6" s="28">
        <f t="shared" ref="CW6:DF6" si="9">IF(CW7="",NA(),CW7)</f>
        <v>101.3</v>
      </c>
      <c r="CX6" s="28">
        <f t="shared" si="9"/>
        <v>101.55</v>
      </c>
      <c r="CY6" s="28">
        <f t="shared" si="9"/>
        <v>102.1</v>
      </c>
      <c r="CZ6" s="28">
        <f t="shared" si="9"/>
        <v>102.12</v>
      </c>
      <c r="DA6" s="28">
        <f t="shared" si="9"/>
        <v>102.27</v>
      </c>
      <c r="DB6" s="28">
        <f t="shared" si="9"/>
        <v>100.05</v>
      </c>
      <c r="DC6" s="28">
        <f t="shared" si="9"/>
        <v>100.08</v>
      </c>
      <c r="DD6" s="28">
        <f t="shared" si="9"/>
        <v>100</v>
      </c>
      <c r="DE6" s="28">
        <f t="shared" si="9"/>
        <v>100.16</v>
      </c>
      <c r="DF6" s="28">
        <f t="shared" si="9"/>
        <v>100.28</v>
      </c>
      <c r="DG6" s="26" t="str">
        <f>IF(DG7="","",IF(DG7="-","【-】","【"&amp;SUBSTITUTE(TEXT(DG7,"#,##0.00"),"-","△")&amp;"】"))</f>
        <v>【100.28】</v>
      </c>
      <c r="DH6" s="28">
        <f t="shared" ref="DH6:DQ6" si="10">IF(DH7="",NA(),DH7)</f>
        <v>48.76</v>
      </c>
      <c r="DI6" s="28">
        <f t="shared" si="10"/>
        <v>50.15</v>
      </c>
      <c r="DJ6" s="28">
        <f t="shared" si="10"/>
        <v>51.98</v>
      </c>
      <c r="DK6" s="28">
        <f t="shared" si="10"/>
        <v>54.05</v>
      </c>
      <c r="DL6" s="28">
        <f t="shared" si="10"/>
        <v>55.84</v>
      </c>
      <c r="DM6" s="28">
        <f t="shared" si="10"/>
        <v>54.73</v>
      </c>
      <c r="DN6" s="28">
        <f t="shared" si="10"/>
        <v>55.77</v>
      </c>
      <c r="DO6" s="28">
        <f t="shared" si="10"/>
        <v>56.48</v>
      </c>
      <c r="DP6" s="28">
        <f t="shared" si="10"/>
        <v>57.5</v>
      </c>
      <c r="DQ6" s="28">
        <f t="shared" si="10"/>
        <v>58.52</v>
      </c>
      <c r="DR6" s="26" t="str">
        <f>IF(DR7="","",IF(DR7="-","【-】","【"&amp;SUBSTITUTE(TEXT(DR7,"#,##0.00"),"-","△")&amp;"】"))</f>
        <v>【58.52】</v>
      </c>
      <c r="DS6" s="26">
        <f t="shared" ref="DS6:EB6" si="11">IF(DS7="",NA(),DS7)</f>
        <v>0</v>
      </c>
      <c r="DT6" s="26">
        <f t="shared" si="11"/>
        <v>0</v>
      </c>
      <c r="DU6" s="26">
        <f t="shared" si="11"/>
        <v>0</v>
      </c>
      <c r="DV6" s="26">
        <f t="shared" si="11"/>
        <v>0</v>
      </c>
      <c r="DW6" s="26">
        <f t="shared" si="11"/>
        <v>0</v>
      </c>
      <c r="DX6" s="28">
        <f t="shared" si="11"/>
        <v>22.46</v>
      </c>
      <c r="DY6" s="28">
        <f t="shared" si="11"/>
        <v>25.84</v>
      </c>
      <c r="DZ6" s="28">
        <f t="shared" si="11"/>
        <v>27.61</v>
      </c>
      <c r="EA6" s="28">
        <f t="shared" si="11"/>
        <v>30.3</v>
      </c>
      <c r="EB6" s="28">
        <f t="shared" si="11"/>
        <v>31.74</v>
      </c>
      <c r="EC6" s="26" t="str">
        <f>IF(EC7="","",IF(EC7="-","【-】","【"&amp;SUBSTITUTE(TEXT(EC7,"#,##0.00"),"-","△")&amp;"】"))</f>
        <v>【31.74】</v>
      </c>
      <c r="ED6" s="28">
        <f t="shared" ref="ED6:EM6" si="12">IF(ED7="",NA(),ED7)</f>
        <v>0.25</v>
      </c>
      <c r="EE6" s="26">
        <f t="shared" si="12"/>
        <v>0</v>
      </c>
      <c r="EF6" s="26">
        <f t="shared" si="12"/>
        <v>0</v>
      </c>
      <c r="EG6" s="26">
        <f t="shared" si="12"/>
        <v>0</v>
      </c>
      <c r="EH6" s="28">
        <f t="shared" si="12"/>
        <v>0.19</v>
      </c>
      <c r="EI6" s="28">
        <f t="shared" si="12"/>
        <v>0.27</v>
      </c>
      <c r="EJ6" s="28">
        <f t="shared" si="12"/>
        <v>0.24</v>
      </c>
      <c r="EK6" s="28">
        <f t="shared" si="12"/>
        <v>0.2</v>
      </c>
      <c r="EL6" s="28">
        <f t="shared" si="12"/>
        <v>0.32</v>
      </c>
      <c r="EM6" s="28">
        <f t="shared" si="12"/>
        <v>0.28000000000000003</v>
      </c>
      <c r="EN6" s="26" t="str">
        <f>IF(EN7="","",IF(EN7="-","【-】","【"&amp;SUBSTITUTE(TEXT(EN7,"#,##0.00"),"-","△")&amp;"】"))</f>
        <v>【0.28】</v>
      </c>
    </row>
    <row r="7" spans="1:144" s="14" customFormat="1" x14ac:dyDescent="0.15">
      <c r="A7" s="15"/>
      <c r="B7" s="21">
        <v>2021</v>
      </c>
      <c r="C7" s="21">
        <v>229334</v>
      </c>
      <c r="D7" s="21">
        <v>46</v>
      </c>
      <c r="E7" s="21">
        <v>1</v>
      </c>
      <c r="F7" s="21">
        <v>0</v>
      </c>
      <c r="G7" s="21">
        <v>2</v>
      </c>
      <c r="H7" s="21" t="s">
        <v>65</v>
      </c>
      <c r="I7" s="21" t="s">
        <v>93</v>
      </c>
      <c r="J7" s="21" t="s">
        <v>94</v>
      </c>
      <c r="K7" s="21" t="s">
        <v>95</v>
      </c>
      <c r="L7" s="21" t="s">
        <v>96</v>
      </c>
      <c r="M7" s="21" t="s">
        <v>97</v>
      </c>
      <c r="N7" s="27" t="s">
        <v>98</v>
      </c>
      <c r="O7" s="27">
        <v>94.04</v>
      </c>
      <c r="P7" s="27">
        <v>96.58</v>
      </c>
      <c r="Q7" s="27">
        <v>0</v>
      </c>
      <c r="R7" s="27" t="s">
        <v>98</v>
      </c>
      <c r="S7" s="27" t="s">
        <v>98</v>
      </c>
      <c r="T7" s="27" t="s">
        <v>98</v>
      </c>
      <c r="U7" s="27">
        <v>593528</v>
      </c>
      <c r="V7" s="27">
        <v>932.12</v>
      </c>
      <c r="W7" s="27">
        <v>636.75</v>
      </c>
      <c r="X7" s="27">
        <v>113.6</v>
      </c>
      <c r="Y7" s="27">
        <v>114.61</v>
      </c>
      <c r="Z7" s="27">
        <v>108.29</v>
      </c>
      <c r="AA7" s="27">
        <v>111.29</v>
      </c>
      <c r="AB7" s="27">
        <v>109.28</v>
      </c>
      <c r="AC7" s="27">
        <v>114.26</v>
      </c>
      <c r="AD7" s="27">
        <v>112.98</v>
      </c>
      <c r="AE7" s="27">
        <v>112.91</v>
      </c>
      <c r="AF7" s="27">
        <v>111.13</v>
      </c>
      <c r="AG7" s="27">
        <v>112.49</v>
      </c>
      <c r="AH7" s="27">
        <v>112.49</v>
      </c>
      <c r="AI7" s="27">
        <v>0</v>
      </c>
      <c r="AJ7" s="27">
        <v>0</v>
      </c>
      <c r="AK7" s="27">
        <v>0</v>
      </c>
      <c r="AL7" s="27">
        <v>0</v>
      </c>
      <c r="AM7" s="27">
        <v>0</v>
      </c>
      <c r="AN7" s="27">
        <v>10.58</v>
      </c>
      <c r="AO7" s="27">
        <v>10.49</v>
      </c>
      <c r="AP7" s="27">
        <v>9.92</v>
      </c>
      <c r="AQ7" s="27">
        <v>12.29</v>
      </c>
      <c r="AR7" s="27">
        <v>8.77</v>
      </c>
      <c r="AS7" s="27">
        <v>8.77</v>
      </c>
      <c r="AT7" s="27">
        <v>223.98</v>
      </c>
      <c r="AU7" s="27">
        <v>265.76</v>
      </c>
      <c r="AV7" s="27">
        <v>333.44</v>
      </c>
      <c r="AW7" s="27">
        <v>435.3</v>
      </c>
      <c r="AX7" s="27">
        <v>480.09</v>
      </c>
      <c r="AY7" s="27">
        <v>243.44</v>
      </c>
      <c r="AZ7" s="27">
        <v>258.49</v>
      </c>
      <c r="BA7" s="27">
        <v>271.10000000000002</v>
      </c>
      <c r="BB7" s="27">
        <v>284.45</v>
      </c>
      <c r="BC7" s="27">
        <v>309.23</v>
      </c>
      <c r="BD7" s="27">
        <v>309.23</v>
      </c>
      <c r="BE7" s="27">
        <v>273.85000000000002</v>
      </c>
      <c r="BF7" s="27">
        <v>238.11</v>
      </c>
      <c r="BG7" s="27">
        <v>208.91</v>
      </c>
      <c r="BH7" s="27">
        <v>189.61</v>
      </c>
      <c r="BI7" s="27">
        <v>168.67</v>
      </c>
      <c r="BJ7" s="27">
        <v>303.26</v>
      </c>
      <c r="BK7" s="27">
        <v>290.31</v>
      </c>
      <c r="BL7" s="27">
        <v>272.95999999999998</v>
      </c>
      <c r="BM7" s="27">
        <v>260.95999999999998</v>
      </c>
      <c r="BN7" s="27">
        <v>240.07</v>
      </c>
      <c r="BO7" s="27">
        <v>240.07</v>
      </c>
      <c r="BP7" s="27">
        <v>103.5</v>
      </c>
      <c r="BQ7" s="27">
        <v>104.89</v>
      </c>
      <c r="BR7" s="27">
        <v>97.17</v>
      </c>
      <c r="BS7" s="27">
        <v>99.67</v>
      </c>
      <c r="BT7" s="27">
        <v>97.79</v>
      </c>
      <c r="BU7" s="27">
        <v>114.14</v>
      </c>
      <c r="BV7" s="27">
        <v>112.83</v>
      </c>
      <c r="BW7" s="27">
        <v>112.84</v>
      </c>
      <c r="BX7" s="27">
        <v>110.77</v>
      </c>
      <c r="BY7" s="27">
        <v>112.35</v>
      </c>
      <c r="BZ7" s="27">
        <v>112.35</v>
      </c>
      <c r="CA7" s="27">
        <v>76.75</v>
      </c>
      <c r="CB7" s="27">
        <v>75.459999999999994</v>
      </c>
      <c r="CC7" s="27">
        <v>81.48</v>
      </c>
      <c r="CD7" s="27">
        <v>79.400000000000006</v>
      </c>
      <c r="CE7" s="27">
        <v>81.739999999999995</v>
      </c>
      <c r="CF7" s="27">
        <v>73.03</v>
      </c>
      <c r="CG7" s="27">
        <v>73.86</v>
      </c>
      <c r="CH7" s="27">
        <v>73.849999999999994</v>
      </c>
      <c r="CI7" s="27">
        <v>73.180000000000007</v>
      </c>
      <c r="CJ7" s="27">
        <v>73.05</v>
      </c>
      <c r="CK7" s="27">
        <v>73.05</v>
      </c>
      <c r="CL7" s="27">
        <v>64.510000000000005</v>
      </c>
      <c r="CM7" s="27">
        <v>64.75</v>
      </c>
      <c r="CN7" s="27">
        <v>64.37</v>
      </c>
      <c r="CO7" s="27">
        <v>64.400000000000006</v>
      </c>
      <c r="CP7" s="27">
        <v>63.24</v>
      </c>
      <c r="CQ7" s="27">
        <v>62.19</v>
      </c>
      <c r="CR7" s="27">
        <v>61.77</v>
      </c>
      <c r="CS7" s="27">
        <v>61.69</v>
      </c>
      <c r="CT7" s="27">
        <v>62.26</v>
      </c>
      <c r="CU7" s="27">
        <v>62.22</v>
      </c>
      <c r="CV7" s="27">
        <v>62.22</v>
      </c>
      <c r="CW7" s="27">
        <v>101.3</v>
      </c>
      <c r="CX7" s="27">
        <v>101.55</v>
      </c>
      <c r="CY7" s="27">
        <v>102.1</v>
      </c>
      <c r="CZ7" s="27">
        <v>102.12</v>
      </c>
      <c r="DA7" s="27">
        <v>102.27</v>
      </c>
      <c r="DB7" s="27">
        <v>100.05</v>
      </c>
      <c r="DC7" s="27">
        <v>100.08</v>
      </c>
      <c r="DD7" s="27">
        <v>100</v>
      </c>
      <c r="DE7" s="27">
        <v>100.16</v>
      </c>
      <c r="DF7" s="27">
        <v>100.28</v>
      </c>
      <c r="DG7" s="27">
        <v>100.28</v>
      </c>
      <c r="DH7" s="27">
        <v>48.76</v>
      </c>
      <c r="DI7" s="27">
        <v>50.15</v>
      </c>
      <c r="DJ7" s="27">
        <v>51.98</v>
      </c>
      <c r="DK7" s="27">
        <v>54.05</v>
      </c>
      <c r="DL7" s="27">
        <v>55.84</v>
      </c>
      <c r="DM7" s="27">
        <v>54.73</v>
      </c>
      <c r="DN7" s="27">
        <v>55.77</v>
      </c>
      <c r="DO7" s="27">
        <v>56.48</v>
      </c>
      <c r="DP7" s="27">
        <v>57.5</v>
      </c>
      <c r="DQ7" s="27">
        <v>58.52</v>
      </c>
      <c r="DR7" s="27">
        <v>58.52</v>
      </c>
      <c r="DS7" s="27">
        <v>0</v>
      </c>
      <c r="DT7" s="27">
        <v>0</v>
      </c>
      <c r="DU7" s="27">
        <v>0</v>
      </c>
      <c r="DV7" s="27">
        <v>0</v>
      </c>
      <c r="DW7" s="27">
        <v>0</v>
      </c>
      <c r="DX7" s="27">
        <v>22.46</v>
      </c>
      <c r="DY7" s="27">
        <v>25.84</v>
      </c>
      <c r="DZ7" s="27">
        <v>27.61</v>
      </c>
      <c r="EA7" s="27">
        <v>30.3</v>
      </c>
      <c r="EB7" s="27">
        <v>31.74</v>
      </c>
      <c r="EC7" s="27">
        <v>31.74</v>
      </c>
      <c r="ED7" s="27">
        <v>0.25</v>
      </c>
      <c r="EE7" s="27">
        <v>0</v>
      </c>
      <c r="EF7" s="27">
        <v>0</v>
      </c>
      <c r="EG7" s="27">
        <v>0</v>
      </c>
      <c r="EH7" s="27">
        <v>0.19</v>
      </c>
      <c r="EI7" s="27">
        <v>0.27</v>
      </c>
      <c r="EJ7" s="27">
        <v>0.24</v>
      </c>
      <c r="EK7" s="27">
        <v>0.2</v>
      </c>
      <c r="EL7" s="27">
        <v>0.32</v>
      </c>
      <c r="EM7" s="27">
        <v>0.28000000000000003</v>
      </c>
      <c r="EN7" s="27">
        <v>0.28000000000000003</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99</v>
      </c>
      <c r="C9" s="16" t="s">
        <v>100</v>
      </c>
      <c r="D9" s="16" t="s">
        <v>101</v>
      </c>
      <c r="E9" s="16" t="s">
        <v>102</v>
      </c>
      <c r="F9" s="16" t="s">
        <v>103</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49</v>
      </c>
      <c r="B10" s="22">
        <f>DATEVALUE($B7+12-B11&amp;"/1/"&amp;B12)</f>
        <v>47119</v>
      </c>
      <c r="C10" s="22">
        <f>DATEVALUE($B7+12-C11&amp;"/1/"&amp;C12)</f>
        <v>47484</v>
      </c>
      <c r="D10" s="23">
        <f>DATEVALUE($B7+12-D11&amp;"/1/"&amp;D12)</f>
        <v>47849</v>
      </c>
      <c r="E10" s="23">
        <f>DATEVALUE($B7+12-E11&amp;"/1/"&amp;E12)</f>
        <v>48215</v>
      </c>
      <c r="F10" s="23">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2023-01-26T00:53:35Z</cp:lastPrinted>
  <dcterms:created xsi:type="dcterms:W3CDTF">2022-12-01T00:59:57Z</dcterms:created>
  <dcterms:modified xsi:type="dcterms:W3CDTF">2023-01-26T00:56:33Z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2023-01-10T02:23:53Z</vt:filetime>
  </property>
</Properties>
</file>